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HI\Publications\Health Topic\Workforce\Workforce - Quarterly update to staff in Post, Vacancies and Turnover\2019-12-03\Tables\"/>
    </mc:Choice>
  </mc:AlternateContent>
  <bookViews>
    <workbookView xWindow="165" yWindow="3840" windowWidth="10875" windowHeight="7875" tabRatio="611"/>
  </bookViews>
  <sheets>
    <sheet name="Welcome" sheetId="35" r:id="rId1"/>
    <sheet name="NHS Region and Board" sheetId="50" r:id="rId2"/>
    <sheet name="Data region" sheetId="43" state="hidden" r:id="rId3"/>
    <sheet name="Band" sheetId="47" r:id="rId4"/>
    <sheet name="Data band" sheetId="26" state="hidden" r:id="rId5"/>
    <sheet name="List" sheetId="2" state="hidden" r:id="rId6"/>
  </sheets>
  <definedNames>
    <definedName name="_xlnm._FilterDatabase" localSheetId="4" hidden="1">'Data band'!$A$1:$E$142</definedName>
    <definedName name="_xlnm._FilterDatabase" localSheetId="2" hidden="1">'Data region'!$A$1:$B$141</definedName>
    <definedName name="band">List!$R$17:$R$21</definedName>
    <definedName name="bandcode">List!$R$17:$S$21</definedName>
    <definedName name="bandcol">List!$R$17:$T$21</definedName>
    <definedName name="bdata">'Data band'!$A:$O</definedName>
    <definedName name="Date">List!$A:$C</definedName>
    <definedName name="hb">List!$L$3:$L$29</definedName>
    <definedName name="hbcode">List!$L$3:$M$29</definedName>
    <definedName name="hbcol">List!$L$3:$N$29</definedName>
    <definedName name="los">List!$O$3:$O$8</definedName>
    <definedName name="LOSCODE">List!$O$3:$P$8</definedName>
    <definedName name="loscode2">List!$P$3:$Q$8</definedName>
    <definedName name="loscode3">List!$O$3:$S$8</definedName>
    <definedName name="loscode4">List!$P$3:$S$8</definedName>
    <definedName name="_xlnm.Print_Area" localSheetId="5">List!$L$1:$S$32</definedName>
    <definedName name="rdata">'Data region'!$A:$AB</definedName>
    <definedName name="wtehead">List!$H$3:$H$4</definedName>
    <definedName name="wteheadcode">List!$H$3:$I$4</definedName>
    <definedName name="year">List!$B$4:$B$13</definedName>
    <definedName name="yearcode">List!$B$4:$C$13</definedName>
    <definedName name="yearcode2">List!$B$4:$D$13</definedName>
  </definedNames>
  <calcPr calcId="162913"/>
</workbook>
</file>

<file path=xl/calcChain.xml><?xml version="1.0" encoding="utf-8"?>
<calcChain xmlns="http://schemas.openxmlformats.org/spreadsheetml/2006/main">
  <c r="H1" i="47" l="1"/>
  <c r="H1" i="50"/>
  <c r="A12" i="47"/>
  <c r="B7" i="47"/>
  <c r="B18" i="47" s="1"/>
  <c r="B7" i="50"/>
  <c r="B22" i="50" s="1"/>
  <c r="H13" i="47"/>
  <c r="H13" i="50"/>
  <c r="G14" i="47"/>
  <c r="G14" i="50"/>
  <c r="E14" i="47"/>
  <c r="F14" i="47"/>
  <c r="F14" i="50"/>
  <c r="D14" i="50"/>
  <c r="D27" i="50" s="1"/>
  <c r="R3" i="2"/>
  <c r="B5" i="26"/>
  <c r="B96" i="26"/>
  <c r="D14" i="47"/>
  <c r="D18" i="47" s="1"/>
  <c r="B65" i="43"/>
  <c r="A11" i="50"/>
  <c r="A12" i="50"/>
  <c r="E14" i="50"/>
  <c r="E30" i="50" s="1"/>
  <c r="B27" i="50"/>
  <c r="B30" i="50"/>
  <c r="G30" i="50" s="1"/>
  <c r="B19" i="47"/>
  <c r="B17" i="47"/>
  <c r="B15" i="47"/>
  <c r="B16" i="47"/>
  <c r="B29" i="50"/>
  <c r="G29" i="50" s="1"/>
  <c r="B15" i="50"/>
  <c r="E15" i="50" s="1"/>
  <c r="B20" i="50"/>
  <c r="B24" i="50"/>
  <c r="D24" i="50" s="1"/>
  <c r="B37" i="50"/>
  <c r="G37" i="50"/>
  <c r="G27" i="50"/>
  <c r="B26" i="50"/>
  <c r="B38" i="50"/>
  <c r="B33" i="50"/>
  <c r="B17" i="50"/>
  <c r="B23" i="50"/>
  <c r="B36" i="50"/>
  <c r="B39" i="50"/>
  <c r="F20" i="50"/>
  <c r="E37" i="50"/>
  <c r="D29" i="50"/>
  <c r="B35" i="50"/>
  <c r="B28" i="50"/>
  <c r="B16" i="50"/>
  <c r="B34" i="50"/>
  <c r="B40" i="50"/>
  <c r="B25" i="50"/>
  <c r="B18" i="50"/>
  <c r="B41" i="50"/>
  <c r="B32" i="50"/>
  <c r="B21" i="50"/>
  <c r="B19" i="50"/>
  <c r="B31" i="50"/>
  <c r="E19" i="47"/>
  <c r="G19" i="47"/>
  <c r="F19" i="47"/>
  <c r="D19" i="47"/>
  <c r="G17" i="47"/>
  <c r="D17" i="47"/>
  <c r="E17" i="47"/>
  <c r="F17" i="47"/>
  <c r="D15" i="47"/>
  <c r="G15" i="47"/>
  <c r="E15" i="47"/>
  <c r="F15" i="47"/>
  <c r="E16" i="47"/>
  <c r="F16" i="47"/>
  <c r="D16" i="47"/>
  <c r="G16" i="47"/>
  <c r="H16" i="47" s="1"/>
  <c r="F29" i="50"/>
  <c r="E29" i="50"/>
  <c r="E24" i="50"/>
  <c r="G24" i="50"/>
  <c r="F37" i="50"/>
  <c r="H37" i="50" s="1"/>
  <c r="D37" i="50"/>
  <c r="F15" i="50"/>
  <c r="G15" i="50"/>
  <c r="H15" i="50" s="1"/>
  <c r="G20" i="50"/>
  <c r="H20" i="50" s="1"/>
  <c r="D20" i="50"/>
  <c r="E39" i="50"/>
  <c r="D39" i="50"/>
  <c r="G39" i="50"/>
  <c r="F39" i="50"/>
  <c r="G33" i="50"/>
  <c r="E33" i="50"/>
  <c r="F33" i="50"/>
  <c r="D33" i="50"/>
  <c r="F32" i="50"/>
  <c r="D32" i="50"/>
  <c r="G32" i="50"/>
  <c r="E32" i="50"/>
  <c r="G40" i="50"/>
  <c r="D40" i="50"/>
  <c r="E40" i="50"/>
  <c r="F40" i="50"/>
  <c r="D35" i="50"/>
  <c r="G35" i="50"/>
  <c r="E35" i="50"/>
  <c r="F35" i="50"/>
  <c r="E21" i="50"/>
  <c r="F21" i="50"/>
  <c r="G21" i="50"/>
  <c r="D21" i="50"/>
  <c r="E25" i="50"/>
  <c r="D25" i="50"/>
  <c r="G25" i="50"/>
  <c r="F25" i="50"/>
  <c r="G28" i="50"/>
  <c r="E28" i="50"/>
  <c r="D28" i="50"/>
  <c r="F28" i="50"/>
  <c r="H28" i="50" s="1"/>
  <c r="F17" i="50"/>
  <c r="D17" i="50"/>
  <c r="G17" i="50"/>
  <c r="H17" i="50" s="1"/>
  <c r="E17" i="50"/>
  <c r="D31" i="50"/>
  <c r="G31" i="50"/>
  <c r="F31" i="50"/>
  <c r="E31" i="50"/>
  <c r="D41" i="50"/>
  <c r="F41" i="50"/>
  <c r="G41" i="50"/>
  <c r="E41" i="50"/>
  <c r="D34" i="50"/>
  <c r="E34" i="50"/>
  <c r="F34" i="50"/>
  <c r="G34" i="50"/>
  <c r="H34" i="50" s="1"/>
  <c r="G19" i="50"/>
  <c r="D19" i="50"/>
  <c r="F19" i="50"/>
  <c r="E19" i="50"/>
  <c r="G18" i="50"/>
  <c r="F18" i="50"/>
  <c r="D18" i="50"/>
  <c r="E18" i="50"/>
  <c r="F16" i="50"/>
  <c r="G16" i="50"/>
  <c r="H16" i="50" s="1"/>
  <c r="E16" i="50"/>
  <c r="F23" i="50"/>
  <c r="G23" i="50"/>
  <c r="D23" i="50"/>
  <c r="E23" i="50"/>
  <c r="E26" i="50"/>
  <c r="F26" i="50"/>
  <c r="D26" i="50"/>
  <c r="G26" i="50"/>
  <c r="H26" i="50" s="1"/>
  <c r="E36" i="50"/>
  <c r="D36" i="50"/>
  <c r="F36" i="50"/>
  <c r="G36" i="50"/>
  <c r="G38" i="50"/>
  <c r="E38" i="50"/>
  <c r="F38" i="50"/>
  <c r="D38" i="50"/>
  <c r="H15" i="47"/>
  <c r="H17" i="47"/>
  <c r="H19" i="47"/>
  <c r="H40" i="50"/>
  <c r="H33" i="50"/>
  <c r="H31" i="50"/>
  <c r="H35" i="50"/>
  <c r="H21" i="50"/>
  <c r="H38" i="50" l="1"/>
  <c r="H39" i="50"/>
  <c r="F22" i="50"/>
  <c r="E22" i="50"/>
  <c r="D22" i="50"/>
  <c r="H36" i="50"/>
  <c r="H41" i="50"/>
  <c r="H25" i="50"/>
  <c r="H29" i="50"/>
  <c r="H23" i="50"/>
  <c r="H18" i="50"/>
  <c r="H19" i="50"/>
  <c r="F24" i="50"/>
  <c r="H24" i="50" s="1"/>
  <c r="H32" i="50"/>
  <c r="G22" i="50"/>
  <c r="H22" i="50" s="1"/>
  <c r="F18" i="47"/>
  <c r="E18" i="47"/>
  <c r="G18" i="47"/>
  <c r="D30" i="50"/>
  <c r="E27" i="50"/>
  <c r="F27" i="50"/>
  <c r="H27" i="50" s="1"/>
  <c r="F30" i="50"/>
  <c r="H30" i="50" s="1"/>
  <c r="E20" i="50"/>
  <c r="H18" i="47" l="1"/>
</calcChain>
</file>

<file path=xl/sharedStrings.xml><?xml version="1.0" encoding="utf-8"?>
<sst xmlns="http://schemas.openxmlformats.org/spreadsheetml/2006/main" count="709" uniqueCount="430">
  <si>
    <t>- Headcount and whole time equivalent - whole time equivalent is the default option.</t>
  </si>
  <si>
    <t>2</t>
  </si>
  <si>
    <t>3</t>
  </si>
  <si>
    <t>4</t>
  </si>
  <si>
    <t>7H</t>
  </si>
  <si>
    <t>7C</t>
  </si>
  <si>
    <t>7Y</t>
  </si>
  <si>
    <t>7O</t>
  </si>
  <si>
    <t>7P</t>
  </si>
  <si>
    <t>Service managers working across NHS and local authority will be included if they are paid by the NHS board.</t>
  </si>
  <si>
    <t>Notes:</t>
  </si>
  <si>
    <t xml:space="preserve">    NHS Fife                </t>
  </si>
  <si>
    <t xml:space="preserve">    NHS Borders             </t>
  </si>
  <si>
    <t>NHSScotland workforce statistics</t>
  </si>
  <si>
    <t>Prison</t>
  </si>
  <si>
    <t>P6</t>
  </si>
  <si>
    <t xml:space="preserve"> - Prison</t>
  </si>
  <si>
    <t>Staff working as and when required are excluded e.g. bank and agency staff.</t>
  </si>
  <si>
    <t>31/12/2014</t>
  </si>
  <si>
    <t>Hospital</t>
  </si>
  <si>
    <t>Community</t>
  </si>
  <si>
    <t>Year</t>
  </si>
  <si>
    <t xml:space="preserve">    NHS Dumfries &amp; Galloway </t>
  </si>
  <si>
    <t xml:space="preserve">    State Hospital</t>
  </si>
  <si>
    <t xml:space="preserve">    Scottish Ambulance Service</t>
  </si>
  <si>
    <t xml:space="preserve">    NHS 24</t>
  </si>
  <si>
    <t xml:space="preserve">    NHS National Services Scotland</t>
  </si>
  <si>
    <t xml:space="preserve">    NHS Education for Scotland</t>
  </si>
  <si>
    <t xml:space="preserve">    NHS Health Scotland</t>
  </si>
  <si>
    <t xml:space="preserve"> North Region</t>
  </si>
  <si>
    <t xml:space="preserve"> East Region</t>
  </si>
  <si>
    <t xml:space="preserve"> West Region</t>
  </si>
  <si>
    <t xml:space="preserve"> National Bodies and Special Health Boards</t>
  </si>
  <si>
    <t>O1</t>
  </si>
  <si>
    <t xml:space="preserve">Source: </t>
  </si>
  <si>
    <t>E1</t>
  </si>
  <si>
    <t>B</t>
  </si>
  <si>
    <t>F</t>
  </si>
  <si>
    <t>S</t>
  </si>
  <si>
    <t>N1</t>
  </si>
  <si>
    <t>N</t>
  </si>
  <si>
    <t>R</t>
  </si>
  <si>
    <t>T</t>
  </si>
  <si>
    <t>W</t>
  </si>
  <si>
    <t>Z</t>
  </si>
  <si>
    <t>W1</t>
  </si>
  <si>
    <t xml:space="preserve">    NHS Healthcare Improvement Scotland</t>
  </si>
  <si>
    <t>Which staff are included and not included</t>
  </si>
  <si>
    <t>Information available within this workbook:</t>
  </si>
  <si>
    <t>31st December 2014</t>
  </si>
  <si>
    <t xml:space="preserve">    National Waiting Times Centre</t>
  </si>
  <si>
    <t xml:space="preserve">    NHS Greater Glasgow &amp; Clyde</t>
  </si>
  <si>
    <t xml:space="preserve">    NHS Lanarkshire         </t>
  </si>
  <si>
    <t xml:space="preserve">    NHS Forth Valley        </t>
  </si>
  <si>
    <t>Dec-14</t>
  </si>
  <si>
    <t>O</t>
  </si>
  <si>
    <t>H6</t>
  </si>
  <si>
    <t>C6</t>
  </si>
  <si>
    <t>Y6</t>
  </si>
  <si>
    <t>O6</t>
  </si>
  <si>
    <t>All Location of Service Delivery</t>
  </si>
  <si>
    <t xml:space="preserve"> - Hospital</t>
  </si>
  <si>
    <t xml:space="preserve"> - Community</t>
  </si>
  <si>
    <t xml:space="preserve"> - Combined hospital / community</t>
  </si>
  <si>
    <t xml:space="preserve"> - Other / not applicable</t>
  </si>
  <si>
    <t>Combined hospital / community</t>
  </si>
  <si>
    <t>Other / not applicable</t>
  </si>
  <si>
    <t>Scotland</t>
  </si>
  <si>
    <t>P</t>
  </si>
  <si>
    <t>Headcount</t>
  </si>
  <si>
    <t>H</t>
  </si>
  <si>
    <t>Band 8a</t>
  </si>
  <si>
    <t>Band 7</t>
  </si>
  <si>
    <t xml:space="preserve">    NHS Lothian             </t>
  </si>
  <si>
    <t xml:space="preserve">    NHS Highland            </t>
  </si>
  <si>
    <t>A</t>
  </si>
  <si>
    <t>G</t>
  </si>
  <si>
    <t>L</t>
  </si>
  <si>
    <t>V</t>
  </si>
  <si>
    <t>Y</t>
  </si>
  <si>
    <t>D</t>
  </si>
  <si>
    <t>J</t>
  </si>
  <si>
    <t>M</t>
  </si>
  <si>
    <t>WTE</t>
  </si>
  <si>
    <t>NHS Region and NHS Board</t>
  </si>
  <si>
    <t>WTE / Headcount</t>
  </si>
  <si>
    <t xml:space="preserve">    NHS Grampian            </t>
  </si>
  <si>
    <t xml:space="preserve">    NHS Orkney              </t>
  </si>
  <si>
    <t xml:space="preserve">    NHS Tayside             </t>
  </si>
  <si>
    <t xml:space="preserve">    NHS Western Isles       </t>
  </si>
  <si>
    <t xml:space="preserve">    NHS Shetland            </t>
  </si>
  <si>
    <t xml:space="preserve">    NHS Ayrshire &amp; Arran    </t>
  </si>
  <si>
    <t>Bands</t>
  </si>
  <si>
    <t>7</t>
  </si>
  <si>
    <t>C</t>
  </si>
  <si>
    <t>Whole time equivalent (WTE) adjusts headcount staff figures to take account of part time staff.</t>
  </si>
  <si>
    <t>The following symbols and abbreviations have been used:</t>
  </si>
  <si>
    <t>- nil</t>
  </si>
  <si>
    <t>x not applicable</t>
  </si>
  <si>
    <t>.. not available</t>
  </si>
  <si>
    <t>1.  Workbook details</t>
  </si>
  <si>
    <t>- Scotland, region and NHS board level - Scotland is the default option.</t>
  </si>
  <si>
    <t>See the workforce web pages.</t>
  </si>
  <si>
    <t>Drop down menus located in the top left corner have been used to allow further analysis of the data presented. Where applicable the following drop down menus are available:</t>
  </si>
  <si>
    <t>31st March 2015</t>
  </si>
  <si>
    <t>31/03/2015</t>
  </si>
  <si>
    <t>30th June 2015</t>
  </si>
  <si>
    <t>30/06/2015</t>
  </si>
  <si>
    <t>Mar-15</t>
  </si>
  <si>
    <t>Jun-15</t>
  </si>
  <si>
    <t>East Region</t>
  </si>
  <si>
    <t>NHS Borders</t>
  </si>
  <si>
    <t>NHS Fife</t>
  </si>
  <si>
    <t>North Region</t>
  </si>
  <si>
    <t>NHS Highland</t>
  </si>
  <si>
    <t>NHS Grampian</t>
  </si>
  <si>
    <t>NHS Orkney</t>
  </si>
  <si>
    <t>NHS Tayside</t>
  </si>
  <si>
    <t>NHS Shetland</t>
  </si>
  <si>
    <t>West Region</t>
  </si>
  <si>
    <t>NHS Greater Glasgow &amp; Clyde</t>
  </si>
  <si>
    <t>NHS Lanarkshire</t>
  </si>
  <si>
    <t>NHS Forth Valley</t>
  </si>
  <si>
    <t>NHS Dumfries &amp; Galloway</t>
  </si>
  <si>
    <t>AL</t>
  </si>
  <si>
    <t>NHS Region and Board</t>
  </si>
  <si>
    <t>Band</t>
  </si>
  <si>
    <t xml:space="preserve"> - Table showing staff in post information by NHS region and board</t>
  </si>
  <si>
    <t>30th September 2015</t>
  </si>
  <si>
    <t>30/09/2015</t>
  </si>
  <si>
    <t>Sep-15</t>
  </si>
  <si>
    <t>31st December 2015</t>
  </si>
  <si>
    <t>31/12/2015</t>
  </si>
  <si>
    <t>Dec-15</t>
  </si>
  <si>
    <t>Dec 14</t>
  </si>
  <si>
    <t>Mar 15</t>
  </si>
  <si>
    <t>Jun 15</t>
  </si>
  <si>
    <t>Sep 15</t>
  </si>
  <si>
    <t>Dec 15</t>
  </si>
  <si>
    <t>Mar 16</t>
  </si>
  <si>
    <t>31st March 2016</t>
  </si>
  <si>
    <t>Mar-16</t>
  </si>
  <si>
    <t>31/03/2016</t>
  </si>
  <si>
    <t>Jun 16</t>
  </si>
  <si>
    <t>30/06/2016</t>
  </si>
  <si>
    <t>Jun-16</t>
  </si>
  <si>
    <t>30th June 2016</t>
  </si>
  <si>
    <t>06</t>
  </si>
  <si>
    <t>07</t>
  </si>
  <si>
    <t>8a</t>
  </si>
  <si>
    <t>8b</t>
  </si>
  <si>
    <t>AfC band</t>
  </si>
  <si>
    <t>NHS Western Isles</t>
  </si>
  <si>
    <t>AfC band 6</t>
  </si>
  <si>
    <t>AfC band 7</t>
  </si>
  <si>
    <t>AfC band 8a</t>
  </si>
  <si>
    <t>AfC band 8b</t>
  </si>
  <si>
    <t>AfC bands 6 +</t>
  </si>
  <si>
    <t>Sep 16</t>
  </si>
  <si>
    <t>30th September 2016</t>
  </si>
  <si>
    <t>30/09/2016</t>
  </si>
  <si>
    <t>Sep-16</t>
  </si>
  <si>
    <t>Dec 16</t>
  </si>
  <si>
    <t>31st December 2016</t>
  </si>
  <si>
    <t>31/12/2016</t>
  </si>
  <si>
    <t>Mar 17</t>
  </si>
  <si>
    <t>31st March 2017</t>
  </si>
  <si>
    <t>31/03/2017</t>
  </si>
  <si>
    <t>Mar-17</t>
  </si>
  <si>
    <t>Jun 17</t>
  </si>
  <si>
    <t>30/06/2017</t>
  </si>
  <si>
    <t>Jun-17</t>
  </si>
  <si>
    <t>30th June 2017</t>
  </si>
  <si>
    <t>% change</t>
  </si>
  <si>
    <t xml:space="preserve">2.  Additional information relating to NHS Scotland workforce data </t>
  </si>
  <si>
    <t>3.  Source of data</t>
  </si>
  <si>
    <t>Band 8A</t>
  </si>
  <si>
    <t>Band 8B</t>
  </si>
  <si>
    <t>National Bodies and Special Health Boards</t>
  </si>
  <si>
    <t>31/03/2016WP</t>
  </si>
  <si>
    <t>31/03/2016WA</t>
  </si>
  <si>
    <t>31/03/2016WB</t>
  </si>
  <si>
    <t>31/03/2016WY</t>
  </si>
  <si>
    <t>31/03/2016WF</t>
  </si>
  <si>
    <t>31/03/2016WV</t>
  </si>
  <si>
    <t>31/03/2016WN</t>
  </si>
  <si>
    <t>31/03/2016WG</t>
  </si>
  <si>
    <t>31/03/2016WH</t>
  </si>
  <si>
    <t>31/03/2016WL</t>
  </si>
  <si>
    <t>31/03/2016WS</t>
  </si>
  <si>
    <t>31/03/2016WR</t>
  </si>
  <si>
    <t>31/03/2016WZ</t>
  </si>
  <si>
    <t>31/03/2016WT</t>
  </si>
  <si>
    <t>31/03/2016WW</t>
  </si>
  <si>
    <t>31/03/2016WD</t>
  </si>
  <si>
    <t>31/03/2016WJ</t>
  </si>
  <si>
    <t>31/03/2016WM</t>
  </si>
  <si>
    <t>31/03/2016W5</t>
  </si>
  <si>
    <t>31/03/2016W7</t>
  </si>
  <si>
    <t>31/03/2016W2</t>
  </si>
  <si>
    <t>31/03/2016W3</t>
  </si>
  <si>
    <t>31/03/2016W4</t>
  </si>
  <si>
    <t>31/03/2016HP</t>
  </si>
  <si>
    <t>31/03/2016HA</t>
  </si>
  <si>
    <t>31/03/2016HB</t>
  </si>
  <si>
    <t>31/03/2016HY</t>
  </si>
  <si>
    <t>31/03/2016HF</t>
  </si>
  <si>
    <t>31/03/2016HV</t>
  </si>
  <si>
    <t>31/03/2016HN</t>
  </si>
  <si>
    <t>31/03/2016HG</t>
  </si>
  <si>
    <t>31/03/2016HH</t>
  </si>
  <si>
    <t>31/03/2016HL</t>
  </si>
  <si>
    <t>31/03/2016HS</t>
  </si>
  <si>
    <t>31/03/2016HR</t>
  </si>
  <si>
    <t>31/03/2016HZ</t>
  </si>
  <si>
    <t>31/03/2016HT</t>
  </si>
  <si>
    <t>31/03/2016HW</t>
  </si>
  <si>
    <t>31/03/2016HD</t>
  </si>
  <si>
    <t>31/03/2016HJ</t>
  </si>
  <si>
    <t>31/03/2016HM</t>
  </si>
  <si>
    <t>31/03/2016H5</t>
  </si>
  <si>
    <t>31/03/2016H7</t>
  </si>
  <si>
    <t>31/03/2016H2</t>
  </si>
  <si>
    <t>31/03/2016H3</t>
  </si>
  <si>
    <t>31/03/2016H4</t>
  </si>
  <si>
    <t>31/03/2016WE1</t>
  </si>
  <si>
    <t>31/03/2016WW1</t>
  </si>
  <si>
    <t>31/03/2016WN1</t>
  </si>
  <si>
    <t>31/03/2016WO1</t>
  </si>
  <si>
    <t>31/03/2016HE1</t>
  </si>
  <si>
    <t>31/03/2016HW1</t>
  </si>
  <si>
    <t>31/03/2016HN1</t>
  </si>
  <si>
    <t>31/03/2016HO1</t>
  </si>
  <si>
    <t>30/09/2017HE1</t>
  </si>
  <si>
    <t>30/09/2017HF</t>
  </si>
  <si>
    <t>30/09/2017HG</t>
  </si>
  <si>
    <t>30/09/2017HH</t>
  </si>
  <si>
    <t>30/09/2017HJ</t>
  </si>
  <si>
    <t>30/09/2017HL</t>
  </si>
  <si>
    <t>30/09/2017HN</t>
  </si>
  <si>
    <t>30/09/2017HN1</t>
  </si>
  <si>
    <t>30/09/2017HO1</t>
  </si>
  <si>
    <t>30/09/2017HP</t>
  </si>
  <si>
    <t>30/09/2017HR</t>
  </si>
  <si>
    <t>30/09/2017HS</t>
  </si>
  <si>
    <t>30/09/2017HT</t>
  </si>
  <si>
    <t>30/09/2017HV</t>
  </si>
  <si>
    <t>30/09/2017HW</t>
  </si>
  <si>
    <t>30/09/2017HW1</t>
  </si>
  <si>
    <t>30/09/2017HY</t>
  </si>
  <si>
    <t>30/09/2017HZ</t>
  </si>
  <si>
    <t>30/09/2017WE1</t>
  </si>
  <si>
    <t>30/09/2017WF</t>
  </si>
  <si>
    <t>30/09/2017WG</t>
  </si>
  <si>
    <t>30/09/2017WH</t>
  </si>
  <si>
    <t>30/09/2017WJ</t>
  </si>
  <si>
    <t>30/09/2017WL</t>
  </si>
  <si>
    <t>30/09/2017WN</t>
  </si>
  <si>
    <t>30/09/2017WN1</t>
  </si>
  <si>
    <t>30/09/2017WO1</t>
  </si>
  <si>
    <t>30/09/2017WP</t>
  </si>
  <si>
    <t>30/09/2017WR</t>
  </si>
  <si>
    <t>30/09/2017WS</t>
  </si>
  <si>
    <t>30/09/2017WT</t>
  </si>
  <si>
    <t>30/09/2017WV</t>
  </si>
  <si>
    <t>30/09/2017WW</t>
  </si>
  <si>
    <t>30/09/2017WW1</t>
  </si>
  <si>
    <t>30/09/2017WY</t>
  </si>
  <si>
    <t>30/09/2017WZ</t>
  </si>
  <si>
    <t>ncat</t>
  </si>
  <si>
    <t>Value</t>
  </si>
  <si>
    <t>Sep 17</t>
  </si>
  <si>
    <t>Dec 17</t>
  </si>
  <si>
    <t>Jun 18</t>
  </si>
  <si>
    <t>Mar 18</t>
  </si>
  <si>
    <t>Sep 18</t>
  </si>
  <si>
    <t>30th June 2018</t>
  </si>
  <si>
    <t>31st March 2018</t>
  </si>
  <si>
    <t>31st December 2017</t>
  </si>
  <si>
    <t>30th September 2017</t>
  </si>
  <si>
    <t>30th September 2018</t>
  </si>
  <si>
    <t>30/09/2017</t>
  </si>
  <si>
    <t>31/12/2017</t>
  </si>
  <si>
    <t>31/03/2018</t>
  </si>
  <si>
    <t>30/06/2018</t>
  </si>
  <si>
    <t>30/09/2018</t>
  </si>
  <si>
    <t>Sep-17</t>
  </si>
  <si>
    <t>Dec-17</t>
  </si>
  <si>
    <t>Mar-18</t>
  </si>
  <si>
    <t>Jun-18</t>
  </si>
  <si>
    <t>Sep-18</t>
  </si>
  <si>
    <t>Staff in the nursing and midwifery job family with advanced practice indicator and Agenda for Change (AfC) band 7 and above are included.</t>
  </si>
  <si>
    <t>Advanced Nurse Practitioners by Agenda for Change (AfC) band</t>
  </si>
  <si>
    <t>Advanced Nurse Practitioners by NHS Region and Board</t>
  </si>
  <si>
    <t xml:space="preserve"> - Table showing staff in post information by Agenda for Change band</t>
  </si>
  <si>
    <t>30/09/2017HA</t>
  </si>
  <si>
    <t>30/09/2017WA</t>
  </si>
  <si>
    <t>30/09/2017HB</t>
  </si>
  <si>
    <t>30/09/2017WB</t>
  </si>
  <si>
    <t>30/09/2017HM</t>
  </si>
  <si>
    <t>30/09/2017WM</t>
  </si>
  <si>
    <t>30/09/2017H5</t>
  </si>
  <si>
    <t>30/09/2017W5</t>
  </si>
  <si>
    <t>..</t>
  </si>
  <si>
    <t>Working as part of the multidisciplinary team ANPs can work in or across all clinical settings, dependant on their area of expertise.</t>
  </si>
  <si>
    <t>An experienced and highly educated Registered Nurse who manages the complete clinical care for their patient, not solely any specific condition.</t>
  </si>
  <si>
    <t xml:space="preserve">As a clinical leader they have the freedom and authority to act and accept the responsibility and accountability for those actions. </t>
  </si>
  <si>
    <t>Decisions are made using high level expert, knowledge and skills. This includes the authority to refer, admit and discharge within appropriate clinical areas.</t>
  </si>
  <si>
    <t xml:space="preserve">As such, Lothian has taken the decision to publish September 2017 data only, and would like all subsequent ANP data to be measured against this number. </t>
  </si>
  <si>
    <t xml:space="preserve">This data was subsequently reviewed in September 2017 where data quality issues were identified covering a number of factors; that some names given were individuals </t>
  </si>
  <si>
    <t xml:space="preserve">who were still in training or had not completed their training, and that some of the names given were not in Advanced Nurse Practitioner roles. </t>
  </si>
  <si>
    <t>There is now a robust process in place to reduce any error in reporting and to ensure that all future data collected is accurate.</t>
  </si>
  <si>
    <t>Aggregated ANP return for data at 31 March 2016</t>
  </si>
  <si>
    <t>Aggregated ANP return for data at 31 March 2016.</t>
  </si>
  <si>
    <t>Further to local interrogation of the data, NHS Ayrshire &amp; Arran report there is up to a  20% attrition from some of the teams resulting in qualified ANPs being replaced by ANPs in training.</t>
  </si>
  <si>
    <t>In addition, the March 2016 figure is partly inflated due to some double counting, with some unqualified ANPs being included.</t>
  </si>
  <si>
    <t>30/09/2018HA</t>
  </si>
  <si>
    <t>30/09/2018HB</t>
  </si>
  <si>
    <t>30/09/2018HF</t>
  </si>
  <si>
    <t>30/09/2018HG</t>
  </si>
  <si>
    <t>30/09/2018HH</t>
  </si>
  <si>
    <t>30/09/2018HJ</t>
  </si>
  <si>
    <t>30/09/2018HL</t>
  </si>
  <si>
    <t>30/09/2018HM</t>
  </si>
  <si>
    <t>30/09/2018HN</t>
  </si>
  <si>
    <t>30/09/2018HR</t>
  </si>
  <si>
    <t>30/09/2018HS</t>
  </si>
  <si>
    <t>30/09/2018HT</t>
  </si>
  <si>
    <t>30/09/2018HV</t>
  </si>
  <si>
    <t>30/09/2018HW</t>
  </si>
  <si>
    <t>30/09/2018HY</t>
  </si>
  <si>
    <t>30/09/2018HZ</t>
  </si>
  <si>
    <t>30/09/2018HP</t>
  </si>
  <si>
    <t>30/09/2018HE1</t>
  </si>
  <si>
    <t>30/09/2018HN1</t>
  </si>
  <si>
    <t>30/09/2018HO1</t>
  </si>
  <si>
    <t>30/09/2018HW1</t>
  </si>
  <si>
    <t>30/09/2018WA</t>
  </si>
  <si>
    <t>30/09/2018WB</t>
  </si>
  <si>
    <t>30/09/2018WF</t>
  </si>
  <si>
    <t>30/09/2018WG</t>
  </si>
  <si>
    <t>30/09/2018WH</t>
  </si>
  <si>
    <t>30/09/2018WJ</t>
  </si>
  <si>
    <t>30/09/2018WL</t>
  </si>
  <si>
    <t>30/09/2018WM</t>
  </si>
  <si>
    <t>30/09/2018WN</t>
  </si>
  <si>
    <t>30/09/2018WR</t>
  </si>
  <si>
    <t>30/09/2018WS</t>
  </si>
  <si>
    <t>30/09/2018WT</t>
  </si>
  <si>
    <t>30/09/2018WV</t>
  </si>
  <si>
    <t>30/09/2018WW</t>
  </si>
  <si>
    <t>30/09/2018WY</t>
  </si>
  <si>
    <t>30/09/2018WZ</t>
  </si>
  <si>
    <t>30/09/2018WP</t>
  </si>
  <si>
    <t>30/09/2018WE1</t>
  </si>
  <si>
    <t>30/09/2018WN1</t>
  </si>
  <si>
    <t>30/09/2018WO1</t>
  </si>
  <si>
    <t>30/09/2018WW1</t>
  </si>
  <si>
    <t>Band 8C</t>
  </si>
  <si>
    <t>However, there are 19 ANPs in training, at a variety of stages, with four who will qualify very shortly.</t>
  </si>
  <si>
    <t>Band 8b</t>
  </si>
  <si>
    <t>code</t>
  </si>
  <si>
    <t>Scottish Workforce Information Standard System (SWISS) for data from 30 September 2017 unless otherwise indicated.</t>
  </si>
  <si>
    <t>Band 8c</t>
  </si>
  <si>
    <t>30/09/2019HA</t>
  </si>
  <si>
    <t>30/09/2019HB</t>
  </si>
  <si>
    <t>30/09/2019HF</t>
  </si>
  <si>
    <t>30/09/2019HG</t>
  </si>
  <si>
    <t>30/09/2019HH</t>
  </si>
  <si>
    <t>30/09/2019HJ</t>
  </si>
  <si>
    <t>30/09/2019HL</t>
  </si>
  <si>
    <t>30/09/2019HM</t>
  </si>
  <si>
    <t>30/09/2019HN</t>
  </si>
  <si>
    <t>30/09/2019HR</t>
  </si>
  <si>
    <t>30/09/2019HS</t>
  </si>
  <si>
    <t>30/09/2019HT</t>
  </si>
  <si>
    <t>30/09/2019HV</t>
  </si>
  <si>
    <t>30/09/2019HW</t>
  </si>
  <si>
    <t>30/09/2019HY</t>
  </si>
  <si>
    <t>30/09/2019HZ</t>
  </si>
  <si>
    <t>30/09/2019HP</t>
  </si>
  <si>
    <t>30/09/2019HE1</t>
  </si>
  <si>
    <t>30/09/2019HN1</t>
  </si>
  <si>
    <t>30/09/2019HO1</t>
  </si>
  <si>
    <t>30/09/2019HW1</t>
  </si>
  <si>
    <t>30/09/2019WA</t>
  </si>
  <si>
    <t>30/09/2019WB</t>
  </si>
  <si>
    <t>30/09/2019WF</t>
  </si>
  <si>
    <t>30/09/2019WG</t>
  </si>
  <si>
    <t>30/09/2019WH</t>
  </si>
  <si>
    <t>30/09/2019WJ</t>
  </si>
  <si>
    <t>30/09/2019WL</t>
  </si>
  <si>
    <t>30/09/2019WM</t>
  </si>
  <si>
    <t>30/09/2019WN</t>
  </si>
  <si>
    <t>30/09/2019WR</t>
  </si>
  <si>
    <t>30/09/2019WS</t>
  </si>
  <si>
    <t>30/09/2019WT</t>
  </si>
  <si>
    <t>30/09/2019WV</t>
  </si>
  <si>
    <t>30/09/2019WW</t>
  </si>
  <si>
    <t>30/09/2019WY</t>
  </si>
  <si>
    <t>30/09/2019WZ</t>
  </si>
  <si>
    <t>30/09/2019WP</t>
  </si>
  <si>
    <t>30/09/2019WE1</t>
  </si>
  <si>
    <t>30/09/2019WN1</t>
  </si>
  <si>
    <t>30/09/2019WO1</t>
  </si>
  <si>
    <t>30/09/2019WW1</t>
  </si>
  <si>
    <t>Sep 19</t>
  </si>
  <si>
    <t>30th September 2019</t>
  </si>
  <si>
    <t>30/09/2019</t>
  </si>
  <si>
    <t>Sep-19</t>
  </si>
  <si>
    <r>
      <t>Mar 16</t>
    </r>
    <r>
      <rPr>
        <b/>
        <vertAlign val="superscript"/>
        <sz val="12"/>
        <rFont val="Arial"/>
        <family val="2"/>
      </rPr>
      <t>1,2</t>
    </r>
  </si>
  <si>
    <r>
      <t>Sep 18</t>
    </r>
    <r>
      <rPr>
        <b/>
        <vertAlign val="superscript"/>
        <sz val="12"/>
        <rFont val="Arial"/>
        <family val="2"/>
      </rPr>
      <t>4</t>
    </r>
  </si>
  <si>
    <r>
      <t>Sep 19</t>
    </r>
    <r>
      <rPr>
        <b/>
        <vertAlign val="superscript"/>
        <sz val="12"/>
        <rFont val="Arial"/>
        <family val="2"/>
      </rPr>
      <t>5</t>
    </r>
  </si>
  <si>
    <r>
      <t>Advanced Nurse Practitioners</t>
    </r>
    <r>
      <rPr>
        <vertAlign val="superscript"/>
        <sz val="12"/>
        <rFont val="Arial"/>
        <family val="2"/>
      </rPr>
      <t>3</t>
    </r>
  </si>
  <si>
    <r>
      <t>1.</t>
    </r>
    <r>
      <rPr>
        <sz val="12"/>
        <rFont val="Arial"/>
        <family val="2"/>
      </rPr>
      <t xml:space="preserve"> In March 2016 NHS Lothian carried out a scoping exercise throughout all services to establish the number of Advanced Nurse Practitioners who were in post at that time. 
</t>
    </r>
  </si>
  <si>
    <r>
      <rPr>
        <b/>
        <sz val="12"/>
        <rFont val="Arial"/>
        <family val="2"/>
      </rPr>
      <t>2.</t>
    </r>
    <r>
      <rPr>
        <sz val="12"/>
        <rFont val="Arial"/>
        <family val="2"/>
      </rPr>
      <t xml:space="preserve"> NHS Ayrshire &amp; Arran recognise a variation in numbers of qualified ANPs in between March 2016 and September 2017.  </t>
    </r>
  </si>
  <si>
    <r>
      <rPr>
        <b/>
        <sz val="12"/>
        <rFont val="Arial"/>
        <family val="2"/>
      </rPr>
      <t xml:space="preserve">3. </t>
    </r>
    <r>
      <rPr>
        <sz val="12"/>
        <rFont val="Arial"/>
        <family val="2"/>
      </rPr>
      <t>National Waiting Times Centre decline between September 2017 and 2018 in qualified ANP's are due to a number of retirements and a few who have left the organisation.</t>
    </r>
  </si>
  <si>
    <r>
      <rPr>
        <b/>
        <sz val="12"/>
        <rFont val="Arial"/>
        <family val="2"/>
      </rPr>
      <t xml:space="preserve">4. </t>
    </r>
    <r>
      <rPr>
        <sz val="12"/>
        <rFont val="Arial"/>
        <family val="2"/>
      </rPr>
      <t>NHS Forth Valley and NHS Tayside figures for September 2018 have been manually updated after the extract was taken from SWISS to reflect local recording.</t>
    </r>
  </si>
  <si>
    <r>
      <t>NHS Lothian</t>
    </r>
    <r>
      <rPr>
        <vertAlign val="superscript"/>
        <sz val="12"/>
        <rFont val="Arial"/>
        <family val="2"/>
      </rPr>
      <t>1</t>
    </r>
  </si>
  <si>
    <r>
      <t>NHS Ayrshire &amp; Arran</t>
    </r>
    <r>
      <rPr>
        <vertAlign val="superscript"/>
        <sz val="12"/>
        <rFont val="Arial"/>
        <family val="2"/>
      </rPr>
      <t>2</t>
    </r>
  </si>
  <si>
    <r>
      <t xml:space="preserve">    National Waiting Times Centre</t>
    </r>
    <r>
      <rPr>
        <vertAlign val="superscript"/>
        <sz val="12"/>
        <rFont val="Arial"/>
        <family val="2"/>
      </rPr>
      <t>3</t>
    </r>
  </si>
  <si>
    <r>
      <rPr>
        <b/>
        <sz val="12"/>
        <rFont val="Arial"/>
        <family val="2"/>
      </rPr>
      <t xml:space="preserve">5. </t>
    </r>
    <r>
      <rPr>
        <sz val="12"/>
        <rFont val="Arial"/>
        <family val="2"/>
      </rPr>
      <t xml:space="preserve">NHS Ayrshire &amp; Arran, NHS Lanarkshire, NHS Dumfries &amp; Galloway, NHS Tayside and NHS Shetland figures for September 2019 have been manually updated </t>
    </r>
  </si>
  <si>
    <t xml:space="preserve">    after the extract was taken from SWISS to reflect local recording.</t>
  </si>
  <si>
    <t>This is an NHS Education for Scotland Statistics release.</t>
  </si>
  <si>
    <t>Advanced Nurse Practitioners</t>
  </si>
  <si>
    <t>Definition</t>
  </si>
  <si>
    <t xml:space="preserve">Advanced practice is a level of practice, rather than a type or speciality of practice. ANPs are educated at Masters Level in advanced practice </t>
  </si>
  <si>
    <t>and are assessed as competent in this level of practice.</t>
  </si>
  <si>
    <t xml:space="preserve">This level of practice is characterised by high level autonomous decision making, including assessment, diagnosis, treatment including prescribing, </t>
  </si>
  <si>
    <t xml:space="preserve">of patients with complex multi-dimensional problems.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</si>
</sst>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#,##0.0;\-#,##0.0;\-"/>
    <numFmt numFmtId="166" formatCode="#,##0.0_ ;\-#,##0.0\ "/>
    <numFmt numFmtId="167" formatCode="0.0%"/>
  </numFmts>
  <fonts count="43" x14ac:knownFonts="1">
    <font>
      <sz val="8"/>
      <name val="Arial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3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43"/>
      <name val="Calibri"/>
      <family val="2"/>
    </font>
    <font>
      <b/>
      <sz val="15"/>
      <color indexed="13"/>
      <name val="Calibri"/>
      <family val="2"/>
    </font>
    <font>
      <b/>
      <sz val="13"/>
      <color indexed="13"/>
      <name val="Calibri"/>
      <family val="2"/>
    </font>
    <font>
      <b/>
      <sz val="11"/>
      <color indexed="13"/>
      <name val="Calibri"/>
      <family val="2"/>
    </font>
    <font>
      <sz val="11"/>
      <color indexed="23"/>
      <name val="Calibri"/>
      <family val="2"/>
    </font>
    <font>
      <sz val="11"/>
      <color indexed="30"/>
      <name val="Calibri"/>
      <family val="2"/>
    </font>
    <font>
      <b/>
      <sz val="11"/>
      <color indexed="63"/>
      <name val="Calibri"/>
      <family val="2"/>
    </font>
    <font>
      <b/>
      <sz val="18"/>
      <color indexed="13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sz val="12"/>
      <color indexed="9"/>
      <name val="Arial"/>
      <family val="2"/>
    </font>
    <font>
      <vertAlign val="superscript"/>
      <sz val="12"/>
      <name val="Arial"/>
      <family val="2"/>
    </font>
    <font>
      <u/>
      <sz val="12"/>
      <color indexed="13"/>
      <name val="Arial"/>
      <family val="2"/>
    </font>
    <font>
      <u/>
      <sz val="12"/>
      <color indexed="12"/>
      <name val="Arial"/>
      <family val="2"/>
    </font>
    <font>
      <i/>
      <sz val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u/>
      <sz val="12"/>
      <color theme="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25"/>
      </patternFill>
    </fill>
    <fill>
      <patternFill patternType="solid">
        <fgColor indexed="50"/>
      </patternFill>
    </fill>
    <fill>
      <patternFill patternType="solid">
        <fgColor indexed="55"/>
      </patternFill>
    </fill>
    <fill>
      <patternFill patternType="solid">
        <fgColor indexed="16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double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0" applyNumberFormat="0" applyBorder="0" applyAlignment="0" applyProtection="0"/>
    <xf numFmtId="0" fontId="10" fillId="2" borderId="1" applyNumberFormat="0" applyAlignment="0" applyProtection="0"/>
    <xf numFmtId="0" fontId="11" fillId="9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10" borderId="1" applyNumberFormat="0" applyAlignment="0" applyProtection="0"/>
    <xf numFmtId="0" fontId="18" fillId="0" borderId="6" applyNumberFormat="0" applyFill="0" applyAlignment="0" applyProtection="0"/>
    <xf numFmtId="0" fontId="18" fillId="10" borderId="0" applyNumberFormat="0" applyBorder="0" applyAlignment="0" applyProtection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10" borderId="7" applyNumberFormat="0" applyFont="0" applyAlignment="0" applyProtection="0"/>
    <xf numFmtId="0" fontId="19" fillId="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quotePrefix="1" applyFont="1"/>
    <xf numFmtId="0" fontId="4" fillId="0" borderId="0" xfId="0" quotePrefix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/>
    <xf numFmtId="0" fontId="4" fillId="0" borderId="0" xfId="0" applyNumberFormat="1" applyFont="1"/>
    <xf numFmtId="1" fontId="6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 applyProtection="1">
      <protection hidden="1"/>
    </xf>
    <xf numFmtId="0" fontId="1" fillId="0" borderId="0" xfId="0" applyFont="1"/>
    <xf numFmtId="49" fontId="23" fillId="0" borderId="0" xfId="0" applyNumberFormat="1" applyFont="1" applyFill="1" applyBorder="1" applyAlignment="1">
      <alignment horizontal="left"/>
    </xf>
    <xf numFmtId="0" fontId="3" fillId="0" borderId="0" xfId="41" applyFont="1" applyAlignment="1" applyProtection="1">
      <alignment horizontal="left"/>
      <protection locked="0"/>
    </xf>
    <xf numFmtId="14" fontId="4" fillId="0" borderId="0" xfId="0" applyNumberFormat="1" applyFont="1"/>
    <xf numFmtId="49" fontId="4" fillId="0" borderId="0" xfId="0" quotePrefix="1" applyNumberFormat="1" applyFont="1"/>
    <xf numFmtId="17" fontId="4" fillId="0" borderId="0" xfId="0" applyNumberFormat="1" applyFont="1" applyAlignment="1">
      <alignment horizontal="left"/>
    </xf>
    <xf numFmtId="164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1" fontId="1" fillId="0" borderId="0" xfId="39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vertical="center"/>
    </xf>
    <xf numFmtId="14" fontId="1" fillId="0" borderId="0" xfId="39" applyNumberFormat="1" applyFont="1" applyFill="1" applyBorder="1" applyAlignment="1">
      <alignment horizontal="left"/>
    </xf>
    <xf numFmtId="1" fontId="1" fillId="0" borderId="0" xfId="40" applyNumberFormat="1" applyFont="1" applyFill="1" applyBorder="1" applyAlignment="1">
      <alignment horizontal="right"/>
    </xf>
    <xf numFmtId="49" fontId="1" fillId="0" borderId="0" xfId="40" applyNumberFormat="1" applyFont="1" applyFill="1" applyBorder="1" applyAlignment="1">
      <alignment horizontal="left"/>
    </xf>
    <xf numFmtId="0" fontId="34" fillId="0" borderId="13" xfId="0" applyNumberFormat="1" applyFont="1" applyFill="1" applyBorder="1"/>
    <xf numFmtId="49" fontId="1" fillId="0" borderId="14" xfId="0" applyNumberFormat="1" applyFont="1" applyFill="1" applyBorder="1" applyAlignment="1">
      <alignment horizontal="left"/>
    </xf>
    <xf numFmtId="1" fontId="1" fillId="0" borderId="15" xfId="0" applyNumberFormat="1" applyFont="1" applyFill="1" applyBorder="1" applyAlignment="1">
      <alignment horizontal="right"/>
    </xf>
    <xf numFmtId="0" fontId="24" fillId="0" borderId="0" xfId="0" applyFont="1" applyProtection="1">
      <protection locked="0"/>
    </xf>
    <xf numFmtId="0" fontId="25" fillId="0" borderId="0" xfId="0" applyFont="1" applyFill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4" fillId="11" borderId="0" xfId="0" applyFont="1" applyFill="1" applyAlignment="1" applyProtection="1">
      <alignment horizontal="left" indent="5"/>
      <protection locked="0"/>
    </xf>
    <xf numFmtId="0" fontId="26" fillId="0" borderId="0" xfId="0" applyFont="1" applyProtection="1">
      <protection hidden="1"/>
    </xf>
    <xf numFmtId="0" fontId="24" fillId="11" borderId="0" xfId="0" applyFont="1" applyFill="1" applyBorder="1" applyAlignment="1" applyProtection="1">
      <alignment horizontal="right"/>
      <protection hidden="1"/>
    </xf>
    <xf numFmtId="17" fontId="24" fillId="0" borderId="10" xfId="0" applyNumberFormat="1" applyFont="1" applyBorder="1" applyProtection="1">
      <protection hidden="1"/>
    </xf>
    <xf numFmtId="49" fontId="24" fillId="0" borderId="10" xfId="0" applyNumberFormat="1" applyFont="1" applyBorder="1" applyAlignment="1" applyProtection="1">
      <alignment horizontal="right" wrapText="1"/>
      <protection hidden="1"/>
    </xf>
    <xf numFmtId="0" fontId="24" fillId="12" borderId="10" xfId="0" applyNumberFormat="1" applyFont="1" applyFill="1" applyBorder="1" applyAlignment="1" applyProtection="1">
      <alignment horizontal="right" wrapText="1"/>
      <protection hidden="1"/>
    </xf>
    <xf numFmtId="0" fontId="24" fillId="0" borderId="0" xfId="0" applyFont="1" applyProtection="1">
      <protection hidden="1"/>
    </xf>
    <xf numFmtId="0" fontId="28" fillId="0" borderId="0" xfId="0" applyFont="1" applyProtection="1">
      <protection hidden="1"/>
    </xf>
    <xf numFmtId="14" fontId="26" fillId="0" borderId="0" xfId="0" applyNumberFormat="1" applyFont="1" applyProtection="1">
      <protection hidden="1"/>
    </xf>
    <xf numFmtId="0" fontId="35" fillId="0" borderId="11" xfId="0" applyFont="1" applyBorder="1" applyProtection="1">
      <protection hidden="1"/>
    </xf>
    <xf numFmtId="0" fontId="24" fillId="0" borderId="10" xfId="41" applyFont="1" applyFill="1" applyBorder="1" applyAlignment="1" applyProtection="1">
      <alignment horizontal="left"/>
      <protection hidden="1"/>
    </xf>
    <xf numFmtId="165" fontId="24" fillId="0" borderId="10" xfId="0" applyNumberFormat="1" applyFont="1" applyFill="1" applyBorder="1" applyAlignment="1" applyProtection="1">
      <alignment horizontal="right"/>
      <protection hidden="1"/>
    </xf>
    <xf numFmtId="167" fontId="24" fillId="0" borderId="10" xfId="0" applyNumberFormat="1" applyFont="1" applyFill="1" applyBorder="1" applyAlignment="1" applyProtection="1">
      <alignment horizontal="right"/>
      <protection hidden="1"/>
    </xf>
    <xf numFmtId="165" fontId="24" fillId="0" borderId="0" xfId="0" applyNumberFormat="1" applyFont="1" applyFill="1" applyBorder="1" applyProtection="1">
      <protection hidden="1"/>
    </xf>
    <xf numFmtId="0" fontId="26" fillId="0" borderId="0" xfId="41" applyFont="1" applyFill="1" applyBorder="1" applyAlignment="1" applyProtection="1">
      <alignment horizontal="left" indent="1"/>
      <protection hidden="1"/>
    </xf>
    <xf numFmtId="165" fontId="26" fillId="0" borderId="0" xfId="0" applyNumberFormat="1" applyFont="1" applyFill="1" applyBorder="1" applyAlignment="1" applyProtection="1">
      <alignment horizontal="right"/>
      <protection hidden="1"/>
    </xf>
    <xf numFmtId="167" fontId="26" fillId="0" borderId="11" xfId="0" applyNumberFormat="1" applyFont="1" applyFill="1" applyBorder="1" applyAlignment="1" applyProtection="1">
      <alignment horizontal="right"/>
      <protection hidden="1"/>
    </xf>
    <xf numFmtId="167" fontId="26" fillId="0" borderId="0" xfId="0" applyNumberFormat="1" applyFont="1" applyFill="1" applyBorder="1" applyAlignment="1" applyProtection="1">
      <alignment horizontal="right"/>
      <protection hidden="1"/>
    </xf>
    <xf numFmtId="0" fontId="26" fillId="0" borderId="10" xfId="41" applyFont="1" applyFill="1" applyBorder="1" applyAlignment="1" applyProtection="1">
      <alignment horizontal="left" indent="1"/>
      <protection hidden="1"/>
    </xf>
    <xf numFmtId="165" fontId="26" fillId="0" borderId="10" xfId="0" applyNumberFormat="1" applyFont="1" applyFill="1" applyBorder="1" applyAlignment="1" applyProtection="1">
      <alignment horizontal="right"/>
      <protection hidden="1"/>
    </xf>
    <xf numFmtId="167" fontId="26" fillId="0" borderId="10" xfId="0" applyNumberFormat="1" applyFont="1" applyFill="1" applyBorder="1" applyAlignment="1" applyProtection="1">
      <alignment horizontal="right"/>
      <protection hidden="1"/>
    </xf>
    <xf numFmtId="165" fontId="26" fillId="0" borderId="0" xfId="0" applyNumberFormat="1" applyFont="1" applyFill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165" fontId="26" fillId="0" borderId="0" xfId="0" applyNumberFormat="1" applyFont="1" applyAlignment="1" applyProtection="1">
      <alignment horizontal="left"/>
      <protection hidden="1"/>
    </xf>
    <xf numFmtId="0" fontId="26" fillId="0" borderId="0" xfId="0" applyFont="1" applyFill="1" applyAlignment="1" applyProtection="1">
      <protection hidden="1"/>
    </xf>
    <xf numFmtId="0" fontId="26" fillId="0" borderId="0" xfId="0" applyFont="1" applyAlignment="1" applyProtection="1">
      <alignment wrapText="1"/>
      <protection hidden="1"/>
    </xf>
    <xf numFmtId="0" fontId="24" fillId="0" borderId="0" xfId="0" quotePrefix="1" applyFont="1" applyAlignment="1" applyProtection="1">
      <alignment horizontal="left"/>
      <protection hidden="1"/>
    </xf>
    <xf numFmtId="0" fontId="26" fillId="0" borderId="0" xfId="0" applyFont="1" applyAlignment="1" applyProtection="1">
      <protection hidden="1"/>
    </xf>
    <xf numFmtId="0" fontId="26" fillId="0" borderId="0" xfId="0" applyNumberFormat="1" applyFont="1" applyAlignment="1" applyProtection="1">
      <alignment horizontal="left"/>
      <protection hidden="1"/>
    </xf>
    <xf numFmtId="0" fontId="26" fillId="0" borderId="0" xfId="0" quotePrefix="1" applyFont="1" applyProtection="1">
      <protection hidden="1"/>
    </xf>
    <xf numFmtId="0" fontId="26" fillId="0" borderId="0" xfId="0" applyNumberFormat="1" applyFont="1" applyProtection="1">
      <protection hidden="1"/>
    </xf>
    <xf numFmtId="0" fontId="26" fillId="0" borderId="0" xfId="0" applyFont="1" applyAlignment="1" applyProtection="1">
      <alignment horizontal="left"/>
      <protection locked="0"/>
    </xf>
    <xf numFmtId="165" fontId="26" fillId="0" borderId="0" xfId="0" applyNumberFormat="1" applyFont="1" applyProtection="1">
      <protection hidden="1"/>
    </xf>
    <xf numFmtId="0" fontId="24" fillId="11" borderId="0" xfId="0" applyFont="1" applyFill="1" applyAlignment="1" applyProtection="1">
      <alignment horizontal="left" indent="4"/>
      <protection hidden="1"/>
    </xf>
    <xf numFmtId="0" fontId="26" fillId="0" borderId="0" xfId="0" applyFont="1" applyBorder="1" applyProtection="1">
      <protection hidden="1"/>
    </xf>
    <xf numFmtId="0" fontId="24" fillId="11" borderId="0" xfId="0" applyFont="1" applyFill="1" applyAlignment="1" applyProtection="1">
      <alignment horizontal="right"/>
      <protection hidden="1"/>
    </xf>
    <xf numFmtId="0" fontId="26" fillId="0" borderId="0" xfId="4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left"/>
      <protection locked="0"/>
    </xf>
    <xf numFmtId="167" fontId="24" fillId="0" borderId="12" xfId="0" applyNumberFormat="1" applyFont="1" applyFill="1" applyBorder="1" applyAlignment="1" applyProtection="1">
      <alignment horizontal="right"/>
      <protection hidden="1"/>
    </xf>
    <xf numFmtId="165" fontId="26" fillId="0" borderId="0" xfId="0" applyNumberFormat="1" applyFont="1" applyFill="1" applyBorder="1" applyProtection="1">
      <protection hidden="1"/>
    </xf>
    <xf numFmtId="166" fontId="26" fillId="0" borderId="0" xfId="0" applyNumberFormat="1" applyFont="1" applyFill="1" applyBorder="1" applyProtection="1">
      <protection hidden="1"/>
    </xf>
    <xf numFmtId="0" fontId="26" fillId="0" borderId="0" xfId="0" applyFont="1" applyFill="1" applyBorder="1" applyProtection="1">
      <protection hidden="1"/>
    </xf>
    <xf numFmtId="0" fontId="26" fillId="0" borderId="0" xfId="0" applyFont="1" applyFill="1" applyProtection="1">
      <protection hidden="1"/>
    </xf>
    <xf numFmtId="0" fontId="26" fillId="0" borderId="0" xfId="0" applyFont="1" applyFill="1" applyProtection="1">
      <protection locked="0"/>
    </xf>
    <xf numFmtId="0" fontId="24" fillId="0" borderId="0" xfId="41" applyFont="1" applyFill="1" applyBorder="1" applyAlignment="1" applyProtection="1">
      <alignment horizontal="left" indent="1"/>
      <protection hidden="1"/>
    </xf>
    <xf numFmtId="165" fontId="24" fillId="0" borderId="0" xfId="0" applyNumberFormat="1" applyFont="1" applyFill="1" applyBorder="1" applyAlignment="1" applyProtection="1">
      <alignment horizontal="right"/>
      <protection hidden="1"/>
    </xf>
    <xf numFmtId="167" fontId="24" fillId="0" borderId="0" xfId="0" applyNumberFormat="1" applyFont="1" applyFill="1" applyBorder="1" applyAlignment="1" applyProtection="1">
      <alignment horizontal="right"/>
      <protection hidden="1"/>
    </xf>
    <xf numFmtId="0" fontId="26" fillId="0" borderId="0" xfId="41" applyFont="1" applyFill="1" applyBorder="1" applyAlignment="1" applyProtection="1">
      <alignment horizontal="left" indent="3"/>
      <protection hidden="1"/>
    </xf>
    <xf numFmtId="0" fontId="26" fillId="0" borderId="0" xfId="0" quotePrefix="1" applyFont="1" applyAlignment="1" applyProtection="1">
      <alignment horizontal="left"/>
      <protection locked="0"/>
    </xf>
    <xf numFmtId="0" fontId="26" fillId="0" borderId="0" xfId="0" applyFont="1" applyAlignment="1" applyProtection="1">
      <protection locked="0"/>
    </xf>
    <xf numFmtId="0" fontId="24" fillId="0" borderId="0" xfId="0" quotePrefix="1" applyFont="1" applyAlignment="1" applyProtection="1">
      <protection hidden="1"/>
    </xf>
    <xf numFmtId="0" fontId="25" fillId="0" borderId="0" xfId="0" applyFont="1" applyFill="1" applyAlignment="1" applyProtection="1">
      <protection hidden="1"/>
    </xf>
    <xf numFmtId="0" fontId="26" fillId="0" borderId="0" xfId="0" applyFont="1"/>
    <xf numFmtId="0" fontId="26" fillId="0" borderId="0" xfId="0" applyFont="1" applyFill="1" applyAlignment="1" applyProtection="1">
      <protection locked="0"/>
    </xf>
    <xf numFmtId="0" fontId="26" fillId="0" borderId="0" xfId="0" applyNumberFormat="1" applyFont="1"/>
    <xf numFmtId="0" fontId="36" fillId="0" borderId="0" xfId="34" applyFont="1" applyFill="1" applyAlignment="1" applyProtection="1"/>
    <xf numFmtId="0" fontId="26" fillId="0" borderId="0" xfId="0" quotePrefix="1" applyFont="1" applyFill="1" applyAlignment="1" applyProtection="1">
      <protection locked="0"/>
    </xf>
    <xf numFmtId="0" fontId="36" fillId="0" borderId="0" xfId="34" applyFont="1" applyAlignment="1" applyProtection="1"/>
    <xf numFmtId="0" fontId="26" fillId="0" borderId="0" xfId="0" quotePrefix="1" applyFont="1" applyFill="1" applyAlignment="1"/>
    <xf numFmtId="0" fontId="26" fillId="0" borderId="0" xfId="0" quotePrefix="1" applyFont="1"/>
    <xf numFmtId="0" fontId="30" fillId="0" borderId="0" xfId="34" applyFont="1" applyFill="1" applyAlignment="1" applyProtection="1">
      <protection locked="0"/>
    </xf>
    <xf numFmtId="0" fontId="31" fillId="0" borderId="0" xfId="34" applyFont="1" applyFill="1" applyAlignment="1" applyProtection="1">
      <protection locked="0"/>
    </xf>
    <xf numFmtId="0" fontId="31" fillId="0" borderId="0" xfId="34" applyFont="1" applyAlignment="1" applyProtection="1">
      <protection locked="0"/>
    </xf>
    <xf numFmtId="0" fontId="26" fillId="0" borderId="0" xfId="0" quotePrefix="1" applyFont="1" applyAlignment="1" applyProtection="1">
      <protection locked="0"/>
    </xf>
    <xf numFmtId="0" fontId="26" fillId="0" borderId="0" xfId="0" applyFont="1" applyFill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justify"/>
      <protection locked="0"/>
    </xf>
    <xf numFmtId="0" fontId="30" fillId="0" borderId="0" xfId="34" applyFont="1" applyAlignment="1" applyProtection="1">
      <protection locked="0"/>
    </xf>
    <xf numFmtId="0" fontId="32" fillId="0" borderId="0" xfId="0" applyFont="1" applyFill="1" applyAlignment="1" applyProtection="1">
      <alignment horizontal="right"/>
      <protection locked="0"/>
    </xf>
    <xf numFmtId="0" fontId="24" fillId="0" borderId="0" xfId="0" applyFont="1" applyFill="1" applyAlignment="1" applyProtection="1">
      <protection locked="0"/>
    </xf>
    <xf numFmtId="0" fontId="24" fillId="0" borderId="0" xfId="0" applyFont="1" applyBorder="1" applyAlignment="1" applyProtection="1">
      <alignment horizontal="left"/>
      <protection locked="0"/>
    </xf>
    <xf numFmtId="0" fontId="32" fillId="0" borderId="0" xfId="0" applyFont="1" applyAlignment="1" applyProtection="1">
      <alignment horizontal="right"/>
      <protection locked="0"/>
    </xf>
    <xf numFmtId="0" fontId="37" fillId="0" borderId="0" xfId="0" applyFont="1" applyProtection="1">
      <protection locked="0"/>
    </xf>
    <xf numFmtId="0" fontId="37" fillId="0" borderId="0" xfId="0" applyFont="1" applyAlignment="1" applyProtection="1">
      <alignment horizontal="left"/>
      <protection locked="0"/>
    </xf>
    <xf numFmtId="0" fontId="38" fillId="0" borderId="0" xfId="0" applyFont="1" applyAlignment="1" applyProtection="1">
      <alignment horizontal="right"/>
      <protection locked="0"/>
    </xf>
    <xf numFmtId="0" fontId="37" fillId="0" borderId="0" xfId="0" applyFont="1" applyAlignment="1" applyProtection="1">
      <protection locked="0"/>
    </xf>
    <xf numFmtId="0" fontId="37" fillId="0" borderId="0" xfId="0" applyNumberFormat="1" applyFont="1" applyAlignment="1" applyProtection="1">
      <alignment horizontal="left"/>
      <protection locked="0"/>
    </xf>
    <xf numFmtId="0" fontId="39" fillId="0" borderId="0" xfId="0" applyFont="1" applyBorder="1" applyAlignment="1" applyProtection="1">
      <alignment horizontal="left"/>
      <protection locked="0"/>
    </xf>
    <xf numFmtId="49" fontId="37" fillId="0" borderId="0" xfId="0" applyNumberFormat="1" applyFont="1" applyAlignment="1" applyProtection="1">
      <alignment horizontal="left"/>
      <protection locked="0"/>
    </xf>
    <xf numFmtId="0" fontId="24" fillId="0" borderId="0" xfId="0" applyFont="1" applyBorder="1" applyAlignment="1" applyProtection="1">
      <alignment horizontal="center" wrapText="1"/>
      <protection locked="0"/>
    </xf>
    <xf numFmtId="165" fontId="37" fillId="0" borderId="0" xfId="0" applyNumberFormat="1" applyFont="1" applyProtection="1">
      <protection locked="0"/>
    </xf>
    <xf numFmtId="0" fontId="37" fillId="0" borderId="0" xfId="0" applyFont="1" applyProtection="1">
      <protection hidden="1"/>
    </xf>
    <xf numFmtId="0" fontId="40" fillId="0" borderId="0" xfId="0" applyFont="1" applyBorder="1" applyAlignment="1" applyProtection="1">
      <alignment horizontal="center" wrapText="1"/>
      <protection locked="0"/>
    </xf>
    <xf numFmtId="0" fontId="40" fillId="0" borderId="0" xfId="0" applyFont="1" applyProtection="1">
      <protection locked="0"/>
    </xf>
    <xf numFmtId="165" fontId="40" fillId="0" borderId="0" xfId="0" applyNumberFormat="1" applyFont="1" applyProtection="1">
      <protection locked="0"/>
    </xf>
    <xf numFmtId="164" fontId="37" fillId="0" borderId="0" xfId="0" applyNumberFormat="1" applyFont="1" applyBorder="1" applyProtection="1">
      <protection locked="0"/>
    </xf>
    <xf numFmtId="0" fontId="41" fillId="0" borderId="0" xfId="0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1" fillId="0" borderId="0" xfId="0" applyFont="1" applyProtection="1">
      <protection hidden="1"/>
    </xf>
    <xf numFmtId="0" fontId="42" fillId="0" borderId="0" xfId="0" applyFont="1" applyProtection="1">
      <protection locked="0"/>
    </xf>
    <xf numFmtId="0" fontId="42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hidden="1"/>
    </xf>
    <xf numFmtId="0" fontId="37" fillId="0" borderId="0" xfId="41" applyFont="1" applyAlignment="1" applyProtection="1">
      <alignment horizontal="left"/>
      <protection locked="0"/>
    </xf>
    <xf numFmtId="165" fontId="41" fillId="0" borderId="0" xfId="0" applyNumberFormat="1" applyFont="1" applyFill="1" applyBorder="1" applyProtection="1">
      <protection hidden="1"/>
    </xf>
    <xf numFmtId="166" fontId="41" fillId="0" borderId="0" xfId="0" applyNumberFormat="1" applyFont="1" applyFill="1" applyBorder="1" applyProtection="1">
      <protection hidden="1"/>
    </xf>
    <xf numFmtId="0" fontId="41" fillId="0" borderId="0" xfId="0" applyFont="1" applyFill="1" applyBorder="1" applyProtection="1">
      <protection hidden="1"/>
    </xf>
    <xf numFmtId="0" fontId="37" fillId="0" borderId="0" xfId="0" applyFont="1" applyFill="1" applyProtection="1">
      <protection hidden="1"/>
    </xf>
    <xf numFmtId="0" fontId="37" fillId="0" borderId="0" xfId="0" applyFont="1" applyFill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protection hidden="1"/>
    </xf>
    <xf numFmtId="0" fontId="24" fillId="0" borderId="0" xfId="0" applyFont="1" applyFill="1" applyAlignment="1" applyProtection="1">
      <alignment horizontal="left"/>
      <protection hidden="1"/>
    </xf>
    <xf numFmtId="0" fontId="24" fillId="0" borderId="0" xfId="0" applyFont="1" applyAlignment="1" applyProtection="1">
      <alignment horizontal="left"/>
      <protection hidden="1"/>
    </xf>
    <xf numFmtId="0" fontId="5" fillId="0" borderId="0" xfId="0" applyFont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3" xfId="39"/>
    <cellStyle name="Normal 4" xfId="40"/>
    <cellStyle name="Normal_Nursing_and_Midwifery_SIP_J2012" xfId="41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FF"/>
      <rgbColor rgb="00FFFFFF"/>
      <rgbColor rgb="00092869"/>
      <rgbColor rgb="006B077B"/>
      <rgbColor rgb="00FFFFFF"/>
      <rgbColor rgb="00FFEC00"/>
      <rgbColor rgb="00FFFFFF"/>
      <rgbColor rgb="00FFFFFF"/>
      <rgbColor rgb="00FFFFFF"/>
      <rgbColor rgb="00FFFFFF"/>
      <rgbColor rgb="00FFFFFF"/>
      <rgbColor rgb="00C0C0C0"/>
      <rgbColor rgb="0080808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FFFFFF"/>
      <rgbColor rgb="00FFFFFF"/>
      <rgbColor rgb="00FFFFFF"/>
      <rgbColor rgb="0000684D"/>
      <rgbColor rgb="00FFFFFF"/>
      <rgbColor rgb="0067BF29"/>
      <rgbColor rgb="00FFFFFF"/>
      <rgbColor rgb="0000A15F"/>
      <rgbColor rgb="00FFFFFF"/>
      <rgbColor rgb="00FFFFFF"/>
      <rgbColor rgb="00B80068"/>
      <rgbColor rgb="000391BF"/>
      <rgbColor rgb="00A1002F"/>
      <rgbColor rgb="00EE9C00"/>
      <rgbColor rgb="00FFFFFF"/>
      <rgbColor rgb="00969696"/>
      <rgbColor rgb="00FFFFFF"/>
      <rgbColor rgb="00FFFFFF"/>
      <rgbColor rgb="00FFFFFF"/>
      <rgbColor rgb="00FFFFFF"/>
      <rgbColor rgb="00FFFFFF"/>
      <rgbColor rgb="00FFFFFF"/>
      <rgbColor rgb="00FFFF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A$7" fmlaRange="List!$H$3:$H$4" noThreeD="1" sel="1" val="0"/>
</file>

<file path=xl/ctrlProps/ctrlProp2.xml><?xml version="1.0" encoding="utf-8"?>
<formControlPr xmlns="http://schemas.microsoft.com/office/spreadsheetml/2009/9/main" objectType="Drop" dropStyle="combo" dx="16" fmlaLink="Band!$A$7" fmlaRange="List!$H$3:$H$4" noThreeD="1" sel="1" val="0"/>
</file>

<file path=xl/ctrlProps/ctrlProp3.xml><?xml version="1.0" encoding="utf-8"?>
<formControlPr xmlns="http://schemas.microsoft.com/office/spreadsheetml/2009/9/main" objectType="Drop" dropStyle="combo" dx="16" fmlaLink="$B$10" fmlaRange="List!$L$3:$L$2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1</xdr:row>
      <xdr:rowOff>28575</xdr:rowOff>
    </xdr:from>
    <xdr:to>
      <xdr:col>16</xdr:col>
      <xdr:colOff>104775</xdr:colOff>
      <xdr:row>4</xdr:row>
      <xdr:rowOff>161925</xdr:rowOff>
    </xdr:to>
    <xdr:pic>
      <xdr:nvPicPr>
        <xdr:cNvPr id="65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6975" y="257175"/>
          <a:ext cx="9144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95250</xdr:colOff>
          <xdr:row>4</xdr:row>
          <xdr:rowOff>47625</xdr:rowOff>
        </xdr:from>
        <xdr:to>
          <xdr:col>2</xdr:col>
          <xdr:colOff>2971800</xdr:colOff>
          <xdr:row>6</xdr:row>
          <xdr:rowOff>57150</xdr:rowOff>
        </xdr:to>
        <xdr:sp macro="" textlink="">
          <xdr:nvSpPr>
            <xdr:cNvPr id="25604" name="Drop Down 4" hidden="1">
              <a:extLst>
                <a:ext uri="{63B3BB69-23CF-44E3-9099-C40C66FF867C}">
                  <a14:compatExt spid="_x0000_s25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</xdr:row>
          <xdr:rowOff>142875</xdr:rowOff>
        </xdr:from>
        <xdr:to>
          <xdr:col>2</xdr:col>
          <xdr:colOff>3000375</xdr:colOff>
          <xdr:row>5</xdr:row>
          <xdr:rowOff>123825</xdr:rowOff>
        </xdr:to>
        <xdr:sp macro="" textlink="">
          <xdr:nvSpPr>
            <xdr:cNvPr id="22533" name="Drop Down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123825</xdr:rowOff>
        </xdr:from>
        <xdr:to>
          <xdr:col>2</xdr:col>
          <xdr:colOff>3009900</xdr:colOff>
          <xdr:row>8</xdr:row>
          <xdr:rowOff>123825</xdr:rowOff>
        </xdr:to>
        <xdr:sp macro="" textlink="">
          <xdr:nvSpPr>
            <xdr:cNvPr id="22534" name="Drop Down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dscotland.org/Health-Topics/Workforc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Q40"/>
  <sheetViews>
    <sheetView showGridLines="0" tabSelected="1" zoomScaleNormal="100" workbookViewId="0"/>
  </sheetViews>
  <sheetFormatPr defaultRowHeight="15" x14ac:dyDescent="0.2"/>
  <cols>
    <col min="1" max="1" width="30.1640625" style="98" customWidth="1"/>
    <col min="2" max="2" width="4.33203125" style="98" customWidth="1"/>
    <col min="3" max="8" width="13.6640625" style="98" customWidth="1"/>
    <col min="9" max="9" width="7" style="98" customWidth="1"/>
    <col min="10" max="11" width="9.33203125" style="98"/>
    <col min="12" max="12" width="11.1640625" style="98" customWidth="1"/>
    <col min="13" max="16384" width="9.33203125" style="98"/>
  </cols>
  <sheetData>
    <row r="1" spans="1:17" ht="18" x14ac:dyDescent="0.25">
      <c r="A1" s="96" t="s">
        <v>13</v>
      </c>
      <c r="Q1" s="112" t="s">
        <v>423</v>
      </c>
    </row>
    <row r="2" spans="1:17" ht="15.75" x14ac:dyDescent="0.25">
      <c r="A2" s="113"/>
    </row>
    <row r="3" spans="1:17" ht="15.75" x14ac:dyDescent="0.25">
      <c r="A3" s="113" t="s">
        <v>424</v>
      </c>
    </row>
    <row r="4" spans="1:17" ht="27.75" customHeight="1" x14ac:dyDescent="0.25">
      <c r="A4" s="113" t="s">
        <v>425</v>
      </c>
    </row>
    <row r="5" spans="1:17" x14ac:dyDescent="0.2">
      <c r="A5" s="97" t="s">
        <v>305</v>
      </c>
    </row>
    <row r="6" spans="1:17" x14ac:dyDescent="0.2">
      <c r="A6" s="97" t="s">
        <v>426</v>
      </c>
    </row>
    <row r="7" spans="1:17" x14ac:dyDescent="0.2">
      <c r="A7" s="97" t="s">
        <v>427</v>
      </c>
    </row>
    <row r="8" spans="1:17" x14ac:dyDescent="0.2">
      <c r="A8" s="99" t="s">
        <v>306</v>
      </c>
    </row>
    <row r="9" spans="1:17" x14ac:dyDescent="0.2">
      <c r="A9" s="99" t="s">
        <v>428</v>
      </c>
    </row>
    <row r="10" spans="1:17" x14ac:dyDescent="0.2">
      <c r="A10" s="99" t="s">
        <v>429</v>
      </c>
    </row>
    <row r="11" spans="1:17" x14ac:dyDescent="0.2">
      <c r="A11" s="99" t="s">
        <v>307</v>
      </c>
    </row>
    <row r="12" spans="1:17" x14ac:dyDescent="0.2">
      <c r="A12" s="97" t="s">
        <v>304</v>
      </c>
    </row>
    <row r="13" spans="1:17" x14ac:dyDescent="0.2">
      <c r="A13" s="74"/>
      <c r="G13" s="74"/>
    </row>
    <row r="14" spans="1:17" ht="15.75" x14ac:dyDescent="0.25">
      <c r="A14" s="113" t="s">
        <v>100</v>
      </c>
    </row>
    <row r="15" spans="1:17" x14ac:dyDescent="0.2">
      <c r="A15" s="98" t="s">
        <v>48</v>
      </c>
    </row>
    <row r="16" spans="1:17" x14ac:dyDescent="0.2">
      <c r="A16" s="100" t="s">
        <v>126</v>
      </c>
      <c r="B16" s="101" t="s">
        <v>294</v>
      </c>
    </row>
    <row r="17" spans="1:17" x14ac:dyDescent="0.2">
      <c r="A17" s="102" t="s">
        <v>125</v>
      </c>
      <c r="B17" s="103" t="s">
        <v>127</v>
      </c>
      <c r="C17" s="104"/>
      <c r="H17" s="94"/>
      <c r="I17" s="94"/>
      <c r="J17" s="94"/>
      <c r="K17" s="94"/>
      <c r="L17" s="94"/>
      <c r="M17" s="94"/>
      <c r="N17" s="94"/>
      <c r="O17" s="94"/>
    </row>
    <row r="18" spans="1:17" x14ac:dyDescent="0.2">
      <c r="A18" s="105"/>
      <c r="B18" s="101"/>
      <c r="C18" s="105"/>
      <c r="H18" s="94"/>
      <c r="I18" s="94"/>
      <c r="J18" s="94"/>
      <c r="K18" s="94"/>
      <c r="L18" s="94"/>
      <c r="M18" s="94"/>
      <c r="N18" s="94"/>
      <c r="O18" s="94"/>
    </row>
    <row r="19" spans="1:17" x14ac:dyDescent="0.2">
      <c r="A19" s="98" t="s">
        <v>103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1:17" x14ac:dyDescent="0.2">
      <c r="A20" s="101" t="s">
        <v>0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1:17" x14ac:dyDescent="0.2">
      <c r="A21" s="101" t="s">
        <v>101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7" x14ac:dyDescent="0.2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</row>
    <row r="23" spans="1:17" x14ac:dyDescent="0.2">
      <c r="A23" s="98" t="s">
        <v>95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7" x14ac:dyDescent="0.2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</row>
    <row r="25" spans="1:17" x14ac:dyDescent="0.2">
      <c r="A25" s="98" t="s">
        <v>96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</row>
    <row r="26" spans="1:17" x14ac:dyDescent="0.2">
      <c r="A26" s="101" t="s">
        <v>97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</row>
    <row r="27" spans="1:17" x14ac:dyDescent="0.2">
      <c r="A27" s="98" t="s">
        <v>98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7" x14ac:dyDescent="0.2">
      <c r="A28" s="98" t="s">
        <v>99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7" x14ac:dyDescent="0.2">
      <c r="A29" s="106"/>
      <c r="B29" s="107"/>
      <c r="C29" s="107"/>
      <c r="D29" s="108"/>
      <c r="E29" s="94"/>
      <c r="F29" s="94"/>
      <c r="G29" s="94"/>
      <c r="H29" s="94"/>
      <c r="I29" s="94"/>
      <c r="J29" s="94"/>
      <c r="K29" s="94"/>
      <c r="L29" s="94"/>
      <c r="M29" s="94"/>
      <c r="N29" s="94"/>
    </row>
    <row r="30" spans="1:17" ht="15.75" x14ac:dyDescent="0.25">
      <c r="A30" s="113" t="s">
        <v>47</v>
      </c>
    </row>
    <row r="31" spans="1:17" x14ac:dyDescent="0.2">
      <c r="A31" s="109" t="s">
        <v>291</v>
      </c>
    </row>
    <row r="32" spans="1:17" x14ac:dyDescent="0.2">
      <c r="A32" s="98" t="s">
        <v>17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</row>
    <row r="33" spans="1:3" x14ac:dyDescent="0.2">
      <c r="A33" s="98" t="s">
        <v>9</v>
      </c>
      <c r="C33" s="110"/>
    </row>
    <row r="35" spans="1:3" ht="15.75" x14ac:dyDescent="0.25">
      <c r="A35" s="113" t="s">
        <v>174</v>
      </c>
    </row>
    <row r="36" spans="1:3" x14ac:dyDescent="0.2">
      <c r="A36" s="111" t="s">
        <v>102</v>
      </c>
    </row>
    <row r="37" spans="1:3" x14ac:dyDescent="0.2">
      <c r="A37" s="74"/>
    </row>
    <row r="38" spans="1:3" ht="15.75" x14ac:dyDescent="0.25">
      <c r="A38" s="113" t="s">
        <v>175</v>
      </c>
    </row>
    <row r="39" spans="1:3" x14ac:dyDescent="0.2">
      <c r="A39" s="98" t="s">
        <v>312</v>
      </c>
    </row>
    <row r="40" spans="1:3" x14ac:dyDescent="0.2">
      <c r="A40" s="67" t="s">
        <v>362</v>
      </c>
    </row>
  </sheetData>
  <sheetProtection formatColumns="0" formatRows="0"/>
  <phoneticPr fontId="0" type="noConversion"/>
  <hyperlinks>
    <hyperlink ref="A16" location="Band!A1" tooltip="AfC bands" display="Band"/>
    <hyperlink ref="A17" location="'NHS Region and Board'!C1" tooltip="NHS Region and Board" display="NHS Region and Board"/>
    <hyperlink ref="A36" r:id="rId1" tooltip="http://www.isdscotland.org/Health-Topics/Workforce/" display="http://www.isdscotland.org/Health-Topics/Workforce/"/>
  </hyperlinks>
  <pageMargins left="0.39370078740157483" right="0.39370078740157483" top="0.39370078740157483" bottom="0.39370078740157483" header="0.51181102362204722" footer="0.51181102362204722"/>
  <pageSetup paperSize="9" scale="80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pageSetUpPr fitToPage="1"/>
  </sheetPr>
  <dimension ref="A1:AF99"/>
  <sheetViews>
    <sheetView showGridLines="0" topLeftCell="C1" zoomScaleNormal="100" workbookViewId="0"/>
  </sheetViews>
  <sheetFormatPr defaultRowHeight="12.75" x14ac:dyDescent="0.2"/>
  <cols>
    <col min="1" max="1" width="15.1640625" style="116" hidden="1" customWidth="1"/>
    <col min="2" max="2" width="22.5" style="117" hidden="1" customWidth="1"/>
    <col min="3" max="3" width="59.5" style="116" customWidth="1"/>
    <col min="4" max="4" width="14.5" style="116" bestFit="1" customWidth="1"/>
    <col min="5" max="7" width="14.5" style="116" customWidth="1"/>
    <col min="8" max="8" width="13" style="116" customWidth="1"/>
    <col min="9" max="16384" width="9.33203125" style="116"/>
  </cols>
  <sheetData>
    <row r="1" spans="1:32" ht="18" x14ac:dyDescent="0.25">
      <c r="C1" s="40" t="s">
        <v>13</v>
      </c>
      <c r="H1" s="115" t="str">
        <f>Welcome!Q1</f>
        <v>This is an NHS Education for Scotland Statistics release.</v>
      </c>
      <c r="J1" s="118"/>
      <c r="M1" s="118"/>
    </row>
    <row r="2" spans="1:32" ht="12.75" customHeight="1" x14ac:dyDescent="0.25">
      <c r="C2" s="41"/>
    </row>
    <row r="3" spans="1:32" ht="15.75" x14ac:dyDescent="0.25">
      <c r="A3" s="119"/>
      <c r="B3" s="120"/>
      <c r="C3" s="114" t="s">
        <v>293</v>
      </c>
    </row>
    <row r="4" spans="1:32" ht="15" x14ac:dyDescent="0.25">
      <c r="A4" s="119"/>
      <c r="B4" s="120"/>
      <c r="C4" s="121"/>
    </row>
    <row r="5" spans="1:32" ht="15" x14ac:dyDescent="0.25">
      <c r="B5" s="122"/>
      <c r="C5" s="121"/>
    </row>
    <row r="6" spans="1:32" ht="12.75" customHeight="1" x14ac:dyDescent="0.25">
      <c r="B6" s="117" t="s">
        <v>69</v>
      </c>
      <c r="C6" s="123"/>
      <c r="J6" s="124"/>
    </row>
    <row r="7" spans="1:32" x14ac:dyDescent="0.2">
      <c r="A7" s="116">
        <v>1</v>
      </c>
      <c r="B7" s="117" t="str">
        <f>VLOOKUP(A7,List!$G$3:$I$4,3,FALSE)</f>
        <v>W</v>
      </c>
    </row>
    <row r="8" spans="1:32" hidden="1" x14ac:dyDescent="0.2">
      <c r="B8" s="117" t="s">
        <v>60</v>
      </c>
    </row>
    <row r="9" spans="1:32" hidden="1" x14ac:dyDescent="0.2">
      <c r="J9" s="124"/>
    </row>
    <row r="10" spans="1:32" s="42" customFormat="1" ht="15" hidden="1" x14ac:dyDescent="0.2">
      <c r="A10" s="42" t="s">
        <v>67</v>
      </c>
      <c r="B10" s="74"/>
      <c r="C10" s="44"/>
      <c r="D10" s="44"/>
      <c r="E10" s="44"/>
      <c r="F10" s="44"/>
      <c r="G10" s="44"/>
      <c r="H10" s="44"/>
      <c r="I10" s="44"/>
      <c r="J10" s="75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</row>
    <row r="11" spans="1:32" s="42" customFormat="1" ht="15.75" hidden="1" x14ac:dyDescent="0.25">
      <c r="A11" s="42">
        <f>VLOOKUP(A10,hbcol,3,FALSE)</f>
        <v>2</v>
      </c>
      <c r="B11" s="74"/>
      <c r="C11" s="44"/>
      <c r="D11" s="44"/>
      <c r="E11" s="44"/>
      <c r="F11" s="44"/>
      <c r="G11" s="44"/>
      <c r="H11" s="76"/>
      <c r="I11" s="44"/>
      <c r="J11" s="75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</row>
    <row r="12" spans="1:32" s="42" customFormat="1" ht="15.75" x14ac:dyDescent="0.25">
      <c r="A12" s="74" t="str">
        <f>VLOOKUP(A10,hbcode,2,FALSE)</f>
        <v>P</v>
      </c>
      <c r="B12" s="74"/>
      <c r="C12" s="44"/>
      <c r="D12" s="77"/>
      <c r="E12" s="77"/>
      <c r="F12" s="77"/>
      <c r="G12" s="77"/>
      <c r="H12" s="78" t="s">
        <v>173</v>
      </c>
      <c r="I12" s="44"/>
      <c r="J12" s="75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</row>
    <row r="13" spans="1:32" s="39" customFormat="1" ht="40.5" customHeight="1" x14ac:dyDescent="0.25">
      <c r="A13" s="79"/>
      <c r="B13" s="80"/>
      <c r="C13" s="46" t="s">
        <v>125</v>
      </c>
      <c r="D13" s="47" t="s">
        <v>410</v>
      </c>
      <c r="E13" s="47" t="s">
        <v>271</v>
      </c>
      <c r="F13" s="47" t="s">
        <v>411</v>
      </c>
      <c r="G13" s="47" t="s">
        <v>412</v>
      </c>
      <c r="H13" s="48" t="str">
        <f>CONCATENATE(LEFT((F13),6)," to ",LEFT((G13),6))</f>
        <v>Sep 18 to Sep 19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9"/>
      <c r="X13" s="49"/>
      <c r="Y13" s="49"/>
      <c r="Z13" s="49"/>
      <c r="AA13" s="49"/>
      <c r="AB13" s="49"/>
      <c r="AC13" s="49"/>
      <c r="AD13" s="49"/>
      <c r="AE13" s="49"/>
      <c r="AF13" s="49"/>
    </row>
    <row r="14" spans="1:32" s="81" customFormat="1" ht="15" hidden="1" x14ac:dyDescent="0.2">
      <c r="B14" s="82"/>
      <c r="C14" s="50"/>
      <c r="D14" s="51" t="str">
        <f>VLOOKUP(LEFT(D13,6),[0]!Date,3,FALSE)</f>
        <v>31/03/2016</v>
      </c>
      <c r="E14" s="51" t="str">
        <f>VLOOKUP(E13,[0]!Date,3,FALSE)</f>
        <v>30/09/2017</v>
      </c>
      <c r="F14" s="51" t="str">
        <f>VLOOKUP(LEFT(F13,6),[0]!Date,3,FALSE)</f>
        <v>30/09/2018</v>
      </c>
      <c r="G14" s="51" t="str">
        <f>VLOOKUP(LEFT(G13,6),[0]!Date,3,FALSE)</f>
        <v>30/09/2019</v>
      </c>
      <c r="H14" s="52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</row>
    <row r="15" spans="1:32" s="88" customFormat="1" ht="15.75" x14ac:dyDescent="0.25">
      <c r="A15" s="79" t="s">
        <v>68</v>
      </c>
      <c r="B15" s="42" t="str">
        <f>$B$7&amp;$A15</f>
        <v>WP</v>
      </c>
      <c r="C15" s="53" t="s">
        <v>67</v>
      </c>
      <c r="D15" s="54" t="s">
        <v>303</v>
      </c>
      <c r="E15" s="54">
        <f t="shared" ref="E15:G41" si="0">IF(ISNA(VLOOKUP(E$14&amp;$B15,rdata,2,FALSE)),0,(VLOOKUP(E$14&amp;$B15,rdata,2,FALSE)))</f>
        <v>577.11093333333304</v>
      </c>
      <c r="F15" s="54">
        <f t="shared" si="0"/>
        <v>611.4</v>
      </c>
      <c r="G15" s="54">
        <f t="shared" si="0"/>
        <v>649.73299999999995</v>
      </c>
      <c r="H15" s="83">
        <f>IF(ISERROR((G15-F15)/F15),"x",((G15-F15)/F15))</f>
        <v>6.2697088649002239E-2</v>
      </c>
      <c r="I15" s="84"/>
      <c r="J15" s="84"/>
      <c r="K15" s="85"/>
      <c r="L15" s="86"/>
      <c r="M15" s="86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</row>
    <row r="16" spans="1:32" s="88" customFormat="1" ht="15.75" x14ac:dyDescent="0.25">
      <c r="A16" s="79" t="s">
        <v>35</v>
      </c>
      <c r="B16" s="42" t="str">
        <f>$B$7&amp;$A16</f>
        <v>WE1</v>
      </c>
      <c r="C16" s="89" t="s">
        <v>110</v>
      </c>
      <c r="D16" s="90" t="s">
        <v>303</v>
      </c>
      <c r="E16" s="90">
        <f t="shared" si="0"/>
        <v>128.6832</v>
      </c>
      <c r="F16" s="90">
        <f t="shared" si="0"/>
        <v>149.86099999999999</v>
      </c>
      <c r="G16" s="90">
        <f t="shared" si="0"/>
        <v>185.602</v>
      </c>
      <c r="H16" s="91">
        <f t="shared" ref="H16:H41" si="1">IF(ISERROR((G16-F16)/F16),"x",((G16-F16)/F16))</f>
        <v>0.23849433808662704</v>
      </c>
      <c r="I16" s="84"/>
      <c r="J16" s="84"/>
      <c r="K16" s="85"/>
      <c r="L16" s="86"/>
      <c r="M16" s="86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</row>
    <row r="17" spans="1:32" s="88" customFormat="1" ht="15" x14ac:dyDescent="0.2">
      <c r="A17" s="79" t="s">
        <v>36</v>
      </c>
      <c r="B17" s="42" t="str">
        <f t="shared" ref="B17:B41" si="2">$B$7&amp;$A17</f>
        <v>WB</v>
      </c>
      <c r="C17" s="92" t="s">
        <v>111</v>
      </c>
      <c r="D17" s="58">
        <f t="shared" ref="D17:D41" si="3">IF(ISNA(VLOOKUP(D$14&amp;$B17,rdata,2,FALSE)),0,(VLOOKUP(D$14&amp;$B17,rdata,2,FALSE)))</f>
        <v>18.04</v>
      </c>
      <c r="E17" s="58">
        <f t="shared" si="0"/>
        <v>18.04</v>
      </c>
      <c r="F17" s="58">
        <f t="shared" si="0"/>
        <v>18.994</v>
      </c>
      <c r="G17" s="58">
        <f t="shared" si="0"/>
        <v>18.474</v>
      </c>
      <c r="H17" s="60">
        <f t="shared" si="1"/>
        <v>-2.7377066442034304E-2</v>
      </c>
      <c r="I17" s="84"/>
      <c r="J17" s="84"/>
      <c r="K17" s="85"/>
      <c r="L17" s="86"/>
      <c r="M17" s="86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</row>
    <row r="18" spans="1:32" s="88" customFormat="1" ht="15" x14ac:dyDescent="0.2">
      <c r="A18" s="79" t="s">
        <v>37</v>
      </c>
      <c r="B18" s="42" t="str">
        <f t="shared" si="2"/>
        <v>WF</v>
      </c>
      <c r="C18" s="92" t="s">
        <v>112</v>
      </c>
      <c r="D18" s="58">
        <f t="shared" si="3"/>
        <v>22.18</v>
      </c>
      <c r="E18" s="58">
        <f t="shared" si="0"/>
        <v>31.329866666666675</v>
      </c>
      <c r="F18" s="58">
        <f t="shared" si="0"/>
        <v>27.1</v>
      </c>
      <c r="G18" s="58">
        <f t="shared" si="0"/>
        <v>49.97</v>
      </c>
      <c r="H18" s="60">
        <f t="shared" si="1"/>
        <v>0.84391143911439104</v>
      </c>
      <c r="I18" s="84"/>
      <c r="J18" s="84"/>
      <c r="K18" s="85"/>
      <c r="L18" s="86"/>
      <c r="M18" s="86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</row>
    <row r="19" spans="1:32" s="88" customFormat="1" ht="18" x14ac:dyDescent="0.2">
      <c r="A19" s="79" t="s">
        <v>38</v>
      </c>
      <c r="B19" s="42" t="str">
        <f t="shared" si="2"/>
        <v>WS</v>
      </c>
      <c r="C19" s="92" t="s">
        <v>418</v>
      </c>
      <c r="D19" s="58" t="str">
        <f t="shared" si="3"/>
        <v>..</v>
      </c>
      <c r="E19" s="58">
        <f t="shared" si="0"/>
        <v>79.313333333333347</v>
      </c>
      <c r="F19" s="58">
        <f t="shared" si="0"/>
        <v>103.767</v>
      </c>
      <c r="G19" s="58">
        <f t="shared" si="0"/>
        <v>117.158</v>
      </c>
      <c r="H19" s="60">
        <f t="shared" si="1"/>
        <v>0.12904873418331458</v>
      </c>
      <c r="I19" s="84"/>
      <c r="J19" s="84"/>
      <c r="K19" s="85"/>
      <c r="L19" s="86"/>
      <c r="M19" s="86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</row>
    <row r="20" spans="1:32" s="88" customFormat="1" ht="15.75" x14ac:dyDescent="0.25">
      <c r="A20" s="79" t="s">
        <v>39</v>
      </c>
      <c r="B20" s="42" t="str">
        <f t="shared" si="2"/>
        <v>WN1</v>
      </c>
      <c r="C20" s="89" t="s">
        <v>113</v>
      </c>
      <c r="D20" s="90">
        <f t="shared" si="3"/>
        <v>183.43</v>
      </c>
      <c r="E20" s="90">
        <f t="shared" si="0"/>
        <v>178.73680000000002</v>
      </c>
      <c r="F20" s="90">
        <f t="shared" si="0"/>
        <v>190.6</v>
      </c>
      <c r="G20" s="90">
        <f t="shared" si="0"/>
        <v>190.61</v>
      </c>
      <c r="H20" s="91">
        <f t="shared" si="1"/>
        <v>5.2465897166942957E-5</v>
      </c>
      <c r="I20" s="84"/>
      <c r="J20" s="84"/>
      <c r="K20" s="85"/>
      <c r="L20" s="86"/>
      <c r="M20" s="86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</row>
    <row r="21" spans="1:32" s="88" customFormat="1" ht="15" x14ac:dyDescent="0.2">
      <c r="A21" s="79" t="s">
        <v>70</v>
      </c>
      <c r="B21" s="42" t="str">
        <f t="shared" si="2"/>
        <v>WH</v>
      </c>
      <c r="C21" s="92" t="s">
        <v>114</v>
      </c>
      <c r="D21" s="58">
        <f t="shared" si="3"/>
        <v>73.390000000000015</v>
      </c>
      <c r="E21" s="58">
        <f t="shared" si="0"/>
        <v>68.92880000000001</v>
      </c>
      <c r="F21" s="58">
        <f t="shared" si="0"/>
        <v>73.548000000000002</v>
      </c>
      <c r="G21" s="58">
        <f t="shared" si="0"/>
        <v>78.546999999999997</v>
      </c>
      <c r="H21" s="60">
        <f t="shared" si="1"/>
        <v>6.7969217381845803E-2</v>
      </c>
      <c r="I21" s="84"/>
      <c r="J21" s="84"/>
      <c r="K21" s="85"/>
      <c r="L21" s="86"/>
      <c r="M21" s="86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</row>
    <row r="22" spans="1:32" s="88" customFormat="1" ht="15" x14ac:dyDescent="0.2">
      <c r="A22" s="79" t="s">
        <v>40</v>
      </c>
      <c r="B22" s="42" t="str">
        <f t="shared" si="2"/>
        <v>WN</v>
      </c>
      <c r="C22" s="92" t="s">
        <v>115</v>
      </c>
      <c r="D22" s="58">
        <f t="shared" si="3"/>
        <v>56.34</v>
      </c>
      <c r="E22" s="58">
        <f t="shared" si="0"/>
        <v>59.481333333333325</v>
      </c>
      <c r="F22" s="58">
        <f t="shared" si="0"/>
        <v>57.319000000000003</v>
      </c>
      <c r="G22" s="58">
        <f t="shared" si="0"/>
        <v>50.856000000000002</v>
      </c>
      <c r="H22" s="60">
        <f t="shared" si="1"/>
        <v>-0.11275493291927634</v>
      </c>
      <c r="I22" s="84"/>
      <c r="J22" s="84"/>
      <c r="K22" s="85"/>
      <c r="L22" s="86"/>
      <c r="M22" s="86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</row>
    <row r="23" spans="1:32" s="88" customFormat="1" ht="15" x14ac:dyDescent="0.2">
      <c r="A23" s="79" t="s">
        <v>41</v>
      </c>
      <c r="B23" s="42" t="str">
        <f t="shared" si="2"/>
        <v>WR</v>
      </c>
      <c r="C23" s="92" t="s">
        <v>116</v>
      </c>
      <c r="D23" s="58">
        <f t="shared" si="3"/>
        <v>6</v>
      </c>
      <c r="E23" s="58">
        <f t="shared" si="0"/>
        <v>6</v>
      </c>
      <c r="F23" s="58">
        <f t="shared" si="0"/>
        <v>6</v>
      </c>
      <c r="G23" s="58">
        <f t="shared" si="0"/>
        <v>6</v>
      </c>
      <c r="H23" s="60">
        <f t="shared" si="1"/>
        <v>0</v>
      </c>
      <c r="I23" s="84"/>
      <c r="J23" s="84"/>
      <c r="K23" s="85"/>
      <c r="L23" s="86"/>
      <c r="M23" s="86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</row>
    <row r="24" spans="1:32" s="88" customFormat="1" ht="15" x14ac:dyDescent="0.2">
      <c r="A24" s="79" t="s">
        <v>42</v>
      </c>
      <c r="B24" s="42" t="str">
        <f t="shared" si="2"/>
        <v>WT</v>
      </c>
      <c r="C24" s="92" t="s">
        <v>117</v>
      </c>
      <c r="D24" s="58">
        <f t="shared" si="3"/>
        <v>25.19</v>
      </c>
      <c r="E24" s="58">
        <f t="shared" si="0"/>
        <v>25.486666666666668</v>
      </c>
      <c r="F24" s="58">
        <f t="shared" si="0"/>
        <v>36.9</v>
      </c>
      <c r="G24" s="58">
        <f t="shared" si="0"/>
        <v>36.433</v>
      </c>
      <c r="H24" s="60">
        <f t="shared" si="1"/>
        <v>-1.2655826558265549E-2</v>
      </c>
      <c r="I24" s="84"/>
      <c r="J24" s="84"/>
      <c r="K24" s="85"/>
      <c r="L24" s="86"/>
      <c r="M24" s="86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</row>
    <row r="25" spans="1:32" s="88" customFormat="1" ht="15" x14ac:dyDescent="0.2">
      <c r="A25" s="79" t="s">
        <v>43</v>
      </c>
      <c r="B25" s="42" t="str">
        <f t="shared" si="2"/>
        <v>WW</v>
      </c>
      <c r="C25" s="92" t="s">
        <v>152</v>
      </c>
      <c r="D25" s="58">
        <f t="shared" si="3"/>
        <v>16.509999999999998</v>
      </c>
      <c r="E25" s="58">
        <f t="shared" si="0"/>
        <v>13.839999999999998</v>
      </c>
      <c r="F25" s="58">
        <f t="shared" si="0"/>
        <v>12.840999999999999</v>
      </c>
      <c r="G25" s="58">
        <f t="shared" si="0"/>
        <v>12.173999999999999</v>
      </c>
      <c r="H25" s="60">
        <f t="shared" si="1"/>
        <v>-5.1942995093840032E-2</v>
      </c>
      <c r="I25" s="84"/>
      <c r="J25" s="84"/>
      <c r="K25" s="85"/>
      <c r="L25" s="86"/>
      <c r="M25" s="86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</row>
    <row r="26" spans="1:32" s="88" customFormat="1" ht="15" x14ac:dyDescent="0.2">
      <c r="A26" s="79" t="s">
        <v>44</v>
      </c>
      <c r="B26" s="42" t="str">
        <f t="shared" si="2"/>
        <v>WZ</v>
      </c>
      <c r="C26" s="92" t="s">
        <v>118</v>
      </c>
      <c r="D26" s="58">
        <f t="shared" si="3"/>
        <v>6</v>
      </c>
      <c r="E26" s="58">
        <f t="shared" si="0"/>
        <v>5</v>
      </c>
      <c r="F26" s="58">
        <f t="shared" si="0"/>
        <v>4</v>
      </c>
      <c r="G26" s="58">
        <f t="shared" si="0"/>
        <v>6.6</v>
      </c>
      <c r="H26" s="60">
        <f t="shared" si="1"/>
        <v>0.64999999999999991</v>
      </c>
      <c r="I26" s="84"/>
      <c r="J26" s="84"/>
      <c r="K26" s="85"/>
      <c r="L26" s="86"/>
      <c r="M26" s="86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</row>
    <row r="27" spans="1:32" s="88" customFormat="1" ht="15.75" x14ac:dyDescent="0.25">
      <c r="A27" s="79" t="s">
        <v>45</v>
      </c>
      <c r="B27" s="42" t="str">
        <f t="shared" si="2"/>
        <v>WW1</v>
      </c>
      <c r="C27" s="89" t="s">
        <v>119</v>
      </c>
      <c r="D27" s="90">
        <f t="shared" si="3"/>
        <v>277.25</v>
      </c>
      <c r="E27" s="90">
        <f t="shared" si="0"/>
        <v>239.8842666666666</v>
      </c>
      <c r="F27" s="90">
        <f t="shared" si="0"/>
        <v>251.256</v>
      </c>
      <c r="G27" s="90">
        <f t="shared" si="0"/>
        <v>253.02099999999999</v>
      </c>
      <c r="H27" s="91">
        <f t="shared" si="1"/>
        <v>7.0247078676727573E-3</v>
      </c>
      <c r="I27" s="84"/>
      <c r="J27" s="84"/>
      <c r="K27" s="85"/>
      <c r="L27" s="86"/>
      <c r="M27" s="86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</row>
    <row r="28" spans="1:32" s="88" customFormat="1" ht="18" x14ac:dyDescent="0.2">
      <c r="A28" s="79" t="s">
        <v>75</v>
      </c>
      <c r="B28" s="42" t="str">
        <f t="shared" si="2"/>
        <v>WA</v>
      </c>
      <c r="C28" s="92" t="s">
        <v>419</v>
      </c>
      <c r="D28" s="58">
        <f t="shared" si="3"/>
        <v>81.52</v>
      </c>
      <c r="E28" s="58">
        <f t="shared" si="0"/>
        <v>52.910933333333332</v>
      </c>
      <c r="F28" s="58">
        <f t="shared" si="0"/>
        <v>60.457000000000001</v>
      </c>
      <c r="G28" s="58">
        <f t="shared" si="0"/>
        <v>59.19</v>
      </c>
      <c r="H28" s="60">
        <f t="shared" si="1"/>
        <v>-2.0957043849347521E-2</v>
      </c>
      <c r="I28" s="84"/>
      <c r="J28" s="84"/>
      <c r="K28" s="85"/>
      <c r="L28" s="86"/>
      <c r="M28" s="86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</row>
    <row r="29" spans="1:32" s="88" customFormat="1" ht="15" x14ac:dyDescent="0.2">
      <c r="A29" s="79" t="s">
        <v>76</v>
      </c>
      <c r="B29" s="42" t="str">
        <f t="shared" si="2"/>
        <v>WG</v>
      </c>
      <c r="C29" s="92" t="s">
        <v>120</v>
      </c>
      <c r="D29" s="58">
        <f t="shared" si="3"/>
        <v>110.39</v>
      </c>
      <c r="E29" s="58">
        <f t="shared" si="0"/>
        <v>113.66399999999997</v>
      </c>
      <c r="F29" s="58">
        <f t="shared" si="0"/>
        <v>122.18600000000001</v>
      </c>
      <c r="G29" s="58">
        <f t="shared" si="0"/>
        <v>116.80800000000001</v>
      </c>
      <c r="H29" s="60">
        <f t="shared" si="1"/>
        <v>-4.4014862586548374E-2</v>
      </c>
      <c r="I29" s="84"/>
      <c r="J29" s="84"/>
      <c r="K29" s="85"/>
      <c r="L29" s="86"/>
      <c r="M29" s="86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</row>
    <row r="30" spans="1:32" s="88" customFormat="1" ht="15" x14ac:dyDescent="0.2">
      <c r="A30" s="79" t="s">
        <v>77</v>
      </c>
      <c r="B30" s="42" t="str">
        <f t="shared" si="2"/>
        <v>WL</v>
      </c>
      <c r="C30" s="92" t="s">
        <v>121</v>
      </c>
      <c r="D30" s="58">
        <f t="shared" si="3"/>
        <v>29</v>
      </c>
      <c r="E30" s="58">
        <f t="shared" si="0"/>
        <v>27.240000000000002</v>
      </c>
      <c r="F30" s="58">
        <f t="shared" si="0"/>
        <v>27.36</v>
      </c>
      <c r="G30" s="58">
        <f t="shared" si="0"/>
        <v>19.7</v>
      </c>
      <c r="H30" s="60">
        <f t="shared" si="1"/>
        <v>-0.27997076023391815</v>
      </c>
      <c r="I30" s="84"/>
      <c r="J30" s="84"/>
      <c r="K30" s="85"/>
      <c r="L30" s="86"/>
      <c r="M30" s="86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</row>
    <row r="31" spans="1:32" s="88" customFormat="1" ht="15" x14ac:dyDescent="0.2">
      <c r="A31" s="79" t="s">
        <v>78</v>
      </c>
      <c r="B31" s="42" t="str">
        <f t="shared" si="2"/>
        <v>WV</v>
      </c>
      <c r="C31" s="92" t="s">
        <v>122</v>
      </c>
      <c r="D31" s="58">
        <f t="shared" si="3"/>
        <v>34.159999999999997</v>
      </c>
      <c r="E31" s="58">
        <f t="shared" si="0"/>
        <v>30.469333333333335</v>
      </c>
      <c r="F31" s="58">
        <f t="shared" si="0"/>
        <v>26.12</v>
      </c>
      <c r="G31" s="58">
        <f t="shared" si="0"/>
        <v>33.86</v>
      </c>
      <c r="H31" s="60">
        <f t="shared" si="1"/>
        <v>0.29632465543644709</v>
      </c>
      <c r="I31" s="84"/>
      <c r="J31" s="84"/>
      <c r="K31" s="85"/>
      <c r="L31" s="86"/>
      <c r="M31" s="86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</row>
    <row r="32" spans="1:32" s="88" customFormat="1" ht="15" x14ac:dyDescent="0.2">
      <c r="A32" s="79" t="s">
        <v>79</v>
      </c>
      <c r="B32" s="42" t="str">
        <f t="shared" si="2"/>
        <v>WY</v>
      </c>
      <c r="C32" s="92" t="s">
        <v>123</v>
      </c>
      <c r="D32" s="58">
        <f t="shared" si="3"/>
        <v>22.18</v>
      </c>
      <c r="E32" s="58">
        <f t="shared" si="0"/>
        <v>15.600000000000001</v>
      </c>
      <c r="F32" s="58">
        <f t="shared" si="0"/>
        <v>15.132999999999999</v>
      </c>
      <c r="G32" s="58">
        <f t="shared" si="0"/>
        <v>23.454000000000001</v>
      </c>
      <c r="H32" s="60">
        <f t="shared" si="1"/>
        <v>0.54985792638604392</v>
      </c>
      <c r="I32" s="84"/>
      <c r="J32" s="84"/>
      <c r="K32" s="85"/>
      <c r="L32" s="86"/>
      <c r="M32" s="86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</row>
    <row r="33" spans="1:32" s="88" customFormat="1" ht="15.75" x14ac:dyDescent="0.25">
      <c r="A33" s="79" t="s">
        <v>33</v>
      </c>
      <c r="B33" s="42" t="str">
        <f t="shared" si="2"/>
        <v>WO1</v>
      </c>
      <c r="C33" s="89" t="s">
        <v>178</v>
      </c>
      <c r="D33" s="90">
        <f t="shared" si="3"/>
        <v>21.63</v>
      </c>
      <c r="E33" s="90">
        <f t="shared" si="0"/>
        <v>29.8066666666667</v>
      </c>
      <c r="F33" s="90">
        <f t="shared" si="0"/>
        <v>19.716000000000001</v>
      </c>
      <c r="G33" s="90">
        <f t="shared" si="0"/>
        <v>20.5</v>
      </c>
      <c r="H33" s="91">
        <f t="shared" si="1"/>
        <v>3.9764658145668437E-2</v>
      </c>
      <c r="I33" s="84"/>
      <c r="J33" s="84"/>
      <c r="K33" s="85"/>
      <c r="L33" s="86"/>
      <c r="M33" s="86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</row>
    <row r="34" spans="1:32" s="88" customFormat="1" ht="15" x14ac:dyDescent="0.2">
      <c r="A34" s="42" t="s">
        <v>80</v>
      </c>
      <c r="B34" s="42" t="str">
        <f t="shared" si="2"/>
        <v>WD</v>
      </c>
      <c r="C34" s="57" t="s">
        <v>23</v>
      </c>
      <c r="D34" s="58">
        <f t="shared" si="3"/>
        <v>0</v>
      </c>
      <c r="E34" s="58">
        <f t="shared" si="0"/>
        <v>0</v>
      </c>
      <c r="F34" s="58">
        <f t="shared" si="0"/>
        <v>0</v>
      </c>
      <c r="G34" s="58">
        <f t="shared" si="0"/>
        <v>0</v>
      </c>
      <c r="H34" s="60" t="str">
        <f t="shared" si="1"/>
        <v>x</v>
      </c>
      <c r="I34" s="84"/>
      <c r="J34" s="84"/>
      <c r="K34" s="85"/>
      <c r="L34" s="86"/>
      <c r="M34" s="86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</row>
    <row r="35" spans="1:32" s="88" customFormat="1" ht="18" x14ac:dyDescent="0.2">
      <c r="A35" s="42" t="s">
        <v>81</v>
      </c>
      <c r="B35" s="42" t="str">
        <f t="shared" si="2"/>
        <v>WJ</v>
      </c>
      <c r="C35" s="57" t="s">
        <v>420</v>
      </c>
      <c r="D35" s="58">
        <f t="shared" si="3"/>
        <v>18.63</v>
      </c>
      <c r="E35" s="58">
        <f t="shared" si="0"/>
        <v>20.806666666666668</v>
      </c>
      <c r="F35" s="58">
        <f t="shared" si="0"/>
        <v>11.715999999999999</v>
      </c>
      <c r="G35" s="58">
        <f t="shared" si="0"/>
        <v>12.5</v>
      </c>
      <c r="H35" s="60">
        <f t="shared" si="1"/>
        <v>6.6917036531239399E-2</v>
      </c>
      <c r="I35" s="84"/>
      <c r="J35" s="84"/>
      <c r="K35" s="85"/>
      <c r="L35" s="86"/>
      <c r="M35" s="86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</row>
    <row r="36" spans="1:32" s="88" customFormat="1" ht="15" x14ac:dyDescent="0.2">
      <c r="A36" s="42" t="s">
        <v>82</v>
      </c>
      <c r="B36" s="42" t="str">
        <f t="shared" si="2"/>
        <v>WM</v>
      </c>
      <c r="C36" s="57" t="s">
        <v>24</v>
      </c>
      <c r="D36" s="58">
        <f t="shared" si="3"/>
        <v>3</v>
      </c>
      <c r="E36" s="58">
        <f t="shared" si="0"/>
        <v>9</v>
      </c>
      <c r="F36" s="58">
        <f t="shared" si="0"/>
        <v>8</v>
      </c>
      <c r="G36" s="58">
        <f t="shared" si="0"/>
        <v>8</v>
      </c>
      <c r="H36" s="60">
        <f t="shared" si="1"/>
        <v>0</v>
      </c>
      <c r="I36" s="84"/>
      <c r="J36" s="84"/>
      <c r="K36" s="85"/>
      <c r="L36" s="86"/>
      <c r="M36" s="86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</row>
    <row r="37" spans="1:32" s="88" customFormat="1" ht="15" x14ac:dyDescent="0.2">
      <c r="A37" s="42">
        <v>5</v>
      </c>
      <c r="B37" s="42" t="str">
        <f t="shared" si="2"/>
        <v>W5</v>
      </c>
      <c r="C37" s="57" t="s">
        <v>25</v>
      </c>
      <c r="D37" s="58">
        <f t="shared" si="3"/>
        <v>0</v>
      </c>
      <c r="E37" s="58">
        <f t="shared" si="0"/>
        <v>0</v>
      </c>
      <c r="F37" s="58">
        <f t="shared" si="0"/>
        <v>0</v>
      </c>
      <c r="G37" s="58">
        <f t="shared" si="0"/>
        <v>0</v>
      </c>
      <c r="H37" s="60" t="str">
        <f t="shared" si="1"/>
        <v>x</v>
      </c>
      <c r="I37" s="84"/>
      <c r="J37" s="84"/>
      <c r="K37" s="85"/>
      <c r="L37" s="86"/>
      <c r="M37" s="86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</row>
    <row r="38" spans="1:32" s="88" customFormat="1" ht="15" x14ac:dyDescent="0.2">
      <c r="A38" s="42">
        <v>7</v>
      </c>
      <c r="B38" s="42" t="str">
        <f t="shared" si="2"/>
        <v>W7</v>
      </c>
      <c r="C38" s="57" t="s">
        <v>26</v>
      </c>
      <c r="D38" s="58">
        <f t="shared" si="3"/>
        <v>0</v>
      </c>
      <c r="E38" s="58">
        <f t="shared" si="0"/>
        <v>0</v>
      </c>
      <c r="F38" s="58">
        <f t="shared" si="0"/>
        <v>0</v>
      </c>
      <c r="G38" s="58">
        <f t="shared" si="0"/>
        <v>0</v>
      </c>
      <c r="H38" s="60" t="str">
        <f t="shared" si="1"/>
        <v>x</v>
      </c>
      <c r="I38" s="84"/>
      <c r="J38" s="84"/>
      <c r="K38" s="85"/>
      <c r="L38" s="86"/>
      <c r="M38" s="86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</row>
    <row r="39" spans="1:32" s="88" customFormat="1" ht="15" x14ac:dyDescent="0.2">
      <c r="A39" s="93" t="s">
        <v>1</v>
      </c>
      <c r="B39" s="42" t="str">
        <f t="shared" si="2"/>
        <v>W2</v>
      </c>
      <c r="C39" s="57" t="s">
        <v>27</v>
      </c>
      <c r="D39" s="58">
        <f t="shared" si="3"/>
        <v>0</v>
      </c>
      <c r="E39" s="58">
        <f t="shared" si="0"/>
        <v>0</v>
      </c>
      <c r="F39" s="58">
        <f t="shared" si="0"/>
        <v>0</v>
      </c>
      <c r="G39" s="58">
        <f t="shared" si="0"/>
        <v>0</v>
      </c>
      <c r="H39" s="60" t="str">
        <f t="shared" si="1"/>
        <v>x</v>
      </c>
      <c r="I39" s="84"/>
      <c r="J39" s="84"/>
      <c r="K39" s="85"/>
      <c r="L39" s="86"/>
      <c r="M39" s="86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</row>
    <row r="40" spans="1:32" s="88" customFormat="1" ht="15" x14ac:dyDescent="0.2">
      <c r="A40" s="93" t="s">
        <v>2</v>
      </c>
      <c r="B40" s="42" t="str">
        <f t="shared" si="2"/>
        <v>W3</v>
      </c>
      <c r="C40" s="57" t="s">
        <v>28</v>
      </c>
      <c r="D40" s="58">
        <f t="shared" si="3"/>
        <v>0</v>
      </c>
      <c r="E40" s="58">
        <f t="shared" si="0"/>
        <v>0</v>
      </c>
      <c r="F40" s="58">
        <f t="shared" si="0"/>
        <v>0</v>
      </c>
      <c r="G40" s="58">
        <f t="shared" si="0"/>
        <v>0</v>
      </c>
      <c r="H40" s="60" t="str">
        <f t="shared" si="1"/>
        <v>x</v>
      </c>
      <c r="I40" s="84"/>
      <c r="J40" s="84"/>
      <c r="K40" s="85"/>
      <c r="L40" s="86"/>
      <c r="M40" s="86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</row>
    <row r="41" spans="1:32" s="88" customFormat="1" ht="15" x14ac:dyDescent="0.2">
      <c r="A41" s="93" t="s">
        <v>3</v>
      </c>
      <c r="B41" s="42" t="str">
        <f t="shared" si="2"/>
        <v>W4</v>
      </c>
      <c r="C41" s="61" t="s">
        <v>46</v>
      </c>
      <c r="D41" s="62">
        <f t="shared" si="3"/>
        <v>0</v>
      </c>
      <c r="E41" s="62">
        <f t="shared" si="0"/>
        <v>0</v>
      </c>
      <c r="F41" s="62">
        <f t="shared" si="0"/>
        <v>0</v>
      </c>
      <c r="G41" s="62">
        <f t="shared" si="0"/>
        <v>0</v>
      </c>
      <c r="H41" s="63" t="str">
        <f t="shared" si="1"/>
        <v>x</v>
      </c>
      <c r="I41" s="84"/>
      <c r="J41" s="84"/>
      <c r="K41" s="85"/>
      <c r="L41" s="86"/>
      <c r="M41" s="86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</row>
    <row r="42" spans="1:32" s="88" customFormat="1" ht="15" x14ac:dyDescent="0.2">
      <c r="A42" s="79"/>
      <c r="B42" s="42"/>
      <c r="C42" s="92"/>
      <c r="D42" s="58"/>
      <c r="E42" s="58"/>
      <c r="F42" s="58"/>
      <c r="G42" s="58"/>
      <c r="H42" s="60"/>
      <c r="I42" s="84"/>
      <c r="J42" s="84"/>
      <c r="K42" s="85"/>
      <c r="L42" s="86"/>
      <c r="M42" s="86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</row>
    <row r="43" spans="1:32" s="42" customFormat="1" ht="15" x14ac:dyDescent="0.2">
      <c r="A43" s="74"/>
      <c r="C43" s="92"/>
      <c r="D43" s="68"/>
      <c r="E43" s="68"/>
      <c r="F43" s="68"/>
      <c r="G43" s="68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</row>
    <row r="44" spans="1:32" s="42" customFormat="1" ht="15.75" x14ac:dyDescent="0.25">
      <c r="B44" s="74"/>
      <c r="C44" s="148" t="s">
        <v>34</v>
      </c>
      <c r="D44" s="68"/>
      <c r="E44" s="68"/>
      <c r="F44" s="68"/>
      <c r="G44" s="68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</row>
    <row r="45" spans="1:32" s="94" customFormat="1" ht="15" x14ac:dyDescent="0.2">
      <c r="B45" s="74"/>
      <c r="C45" s="67" t="s">
        <v>313</v>
      </c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</row>
    <row r="46" spans="1:32" s="94" customFormat="1" ht="15.75" x14ac:dyDescent="0.25">
      <c r="B46" s="74"/>
      <c r="C46" s="67" t="s">
        <v>362</v>
      </c>
      <c r="D46" s="70"/>
      <c r="E46" s="70"/>
      <c r="F46" s="70"/>
      <c r="G46" s="70"/>
      <c r="H46" s="91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</row>
    <row r="47" spans="1:32" s="94" customFormat="1" ht="15.75" x14ac:dyDescent="0.25">
      <c r="B47" s="74"/>
      <c r="C47" s="67"/>
      <c r="D47" s="70"/>
      <c r="E47" s="70"/>
      <c r="F47" s="70"/>
      <c r="G47" s="70"/>
      <c r="H47" s="91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</row>
    <row r="48" spans="1:32" s="94" customFormat="1" ht="15.75" x14ac:dyDescent="0.25">
      <c r="B48" s="74"/>
      <c r="C48" s="147" t="s">
        <v>10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</row>
    <row r="49" spans="1:32" s="94" customFormat="1" ht="15.75" x14ac:dyDescent="0.25">
      <c r="A49" s="74"/>
      <c r="C49" s="95" t="s">
        <v>414</v>
      </c>
      <c r="D49" s="65"/>
      <c r="E49" s="65"/>
      <c r="F49" s="65"/>
      <c r="G49" s="65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</row>
    <row r="50" spans="1:32" s="94" customFormat="1" ht="15" x14ac:dyDescent="0.2">
      <c r="A50" s="74"/>
      <c r="C50" s="71" t="s">
        <v>309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</row>
    <row r="51" spans="1:32" s="94" customFormat="1" ht="15" x14ac:dyDescent="0.2">
      <c r="A51" s="74"/>
      <c r="C51" s="71" t="s">
        <v>310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</row>
    <row r="52" spans="1:32" s="94" customFormat="1" ht="15" x14ac:dyDescent="0.2">
      <c r="A52" s="74"/>
      <c r="C52" s="71" t="s">
        <v>311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</row>
    <row r="53" spans="1:32" s="94" customFormat="1" ht="15" x14ac:dyDescent="0.2">
      <c r="B53" s="74"/>
      <c r="C53" s="65" t="s">
        <v>308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</row>
    <row r="54" spans="1:32" s="94" customFormat="1" ht="15.75" x14ac:dyDescent="0.25">
      <c r="B54" s="74"/>
      <c r="C54" s="72" t="s">
        <v>415</v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</row>
    <row r="55" spans="1:32" s="94" customFormat="1" ht="15" x14ac:dyDescent="0.2">
      <c r="B55" s="74"/>
      <c r="C55" s="73" t="s">
        <v>314</v>
      </c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</row>
    <row r="56" spans="1:32" s="42" customFormat="1" ht="15" x14ac:dyDescent="0.2">
      <c r="B56" s="74"/>
      <c r="C56" s="67" t="s">
        <v>315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</row>
    <row r="57" spans="1:32" s="42" customFormat="1" ht="15.75" x14ac:dyDescent="0.25">
      <c r="B57" s="74"/>
      <c r="C57" s="67" t="s">
        <v>416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</row>
    <row r="58" spans="1:32" s="42" customFormat="1" ht="15" x14ac:dyDescent="0.2">
      <c r="B58" s="74"/>
      <c r="C58" s="44" t="s">
        <v>359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</row>
    <row r="59" spans="1:32" s="42" customFormat="1" ht="15.75" x14ac:dyDescent="0.25">
      <c r="B59" s="74"/>
      <c r="C59" s="67" t="s">
        <v>417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s="42" customFormat="1" ht="15.75" x14ac:dyDescent="0.25">
      <c r="B60" s="74"/>
      <c r="C60" s="67" t="s">
        <v>421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x14ac:dyDescent="0.2">
      <c r="C61" s="67" t="s">
        <v>422</v>
      </c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</row>
    <row r="62" spans="1:32" x14ac:dyDescent="0.2"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</row>
    <row r="63" spans="1:32" x14ac:dyDescent="0.2"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</row>
    <row r="64" spans="1:32" x14ac:dyDescent="0.2"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3:32" x14ac:dyDescent="0.2"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</row>
    <row r="66" spans="3:32" x14ac:dyDescent="0.2"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</row>
    <row r="67" spans="3:32" x14ac:dyDescent="0.2"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</row>
    <row r="68" spans="3:32" x14ac:dyDescent="0.2"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3:32" x14ac:dyDescent="0.2"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</row>
    <row r="70" spans="3:32" x14ac:dyDescent="0.2"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</row>
    <row r="71" spans="3:32" x14ac:dyDescent="0.2"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</row>
    <row r="72" spans="3:32" x14ac:dyDescent="0.2"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3:32" x14ac:dyDescent="0.2"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</row>
    <row r="74" spans="3:32" x14ac:dyDescent="0.2"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</row>
    <row r="75" spans="3:32" x14ac:dyDescent="0.2"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</row>
    <row r="76" spans="3:32" x14ac:dyDescent="0.2"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</row>
    <row r="77" spans="3:32" x14ac:dyDescent="0.2"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</row>
    <row r="78" spans="3:32" x14ac:dyDescent="0.2"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</row>
    <row r="79" spans="3:32" x14ac:dyDescent="0.2"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</row>
    <row r="80" spans="3:32" x14ac:dyDescent="0.2"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</row>
    <row r="81" spans="3:32" x14ac:dyDescent="0.2"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</row>
    <row r="82" spans="3:32" x14ac:dyDescent="0.2"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</row>
    <row r="83" spans="3:32" x14ac:dyDescent="0.2"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</row>
    <row r="84" spans="3:32" x14ac:dyDescent="0.2"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</row>
    <row r="85" spans="3:32" x14ac:dyDescent="0.2"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</row>
    <row r="86" spans="3:32" x14ac:dyDescent="0.2"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</row>
    <row r="87" spans="3:32" x14ac:dyDescent="0.2"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</row>
    <row r="88" spans="3:32" x14ac:dyDescent="0.2"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</row>
    <row r="89" spans="3:32" x14ac:dyDescent="0.2"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</row>
    <row r="90" spans="3:32" x14ac:dyDescent="0.2"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</row>
    <row r="91" spans="3:32" x14ac:dyDescent="0.2"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</row>
    <row r="92" spans="3:32" x14ac:dyDescent="0.2"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</row>
    <row r="93" spans="3:32" x14ac:dyDescent="0.2"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</row>
    <row r="94" spans="3:32" x14ac:dyDescent="0.2"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</row>
    <row r="95" spans="3:32" x14ac:dyDescent="0.2"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</row>
    <row r="96" spans="3:32" x14ac:dyDescent="0.2"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</row>
    <row r="97" spans="3:32" x14ac:dyDescent="0.2"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</row>
    <row r="98" spans="3:32" x14ac:dyDescent="0.2"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</row>
    <row r="99" spans="3:32" x14ac:dyDescent="0.2"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</row>
  </sheetData>
  <sheetProtection formatColumns="0" formatRows="0"/>
  <pageMargins left="0.39370078740157483" right="0.39370078740157483" top="0.39370078740157483" bottom="0.39370078740157483" header="0.51181102362204722" footer="0.3"/>
  <pageSetup paperSize="9" scale="6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4" r:id="rId4" name="Drop Down 4">
              <controlPr defaultSize="0" autoLine="0" autoPict="0">
                <anchor>
                  <from>
                    <xdr:col>2</xdr:col>
                    <xdr:colOff>95250</xdr:colOff>
                    <xdr:row>4</xdr:row>
                    <xdr:rowOff>47625</xdr:rowOff>
                  </from>
                  <to>
                    <xdr:col>2</xdr:col>
                    <xdr:colOff>2971800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Q183"/>
  <sheetViews>
    <sheetView zoomScaleNormal="100" workbookViewId="0"/>
  </sheetViews>
  <sheetFormatPr defaultRowHeight="11.25" x14ac:dyDescent="0.2"/>
  <cols>
    <col min="1" max="1" width="21.1640625" style="11" bestFit="1" customWidth="1"/>
    <col min="2" max="2" width="23.33203125" style="27" bestFit="1" customWidth="1"/>
    <col min="3" max="43" width="9.33203125" style="11"/>
    <col min="44" max="16384" width="9.33203125" style="14"/>
  </cols>
  <sheetData>
    <row r="1" spans="1:43" x14ac:dyDescent="0.2">
      <c r="A1" s="11" t="s">
        <v>269</v>
      </c>
      <c r="B1" s="27" t="s">
        <v>270</v>
      </c>
    </row>
    <row r="2" spans="1:43" ht="12" x14ac:dyDescent="0.2">
      <c r="A2" s="21" t="s">
        <v>179</v>
      </c>
      <c r="B2" s="27" t="s">
        <v>303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43" ht="12" x14ac:dyDescent="0.2">
      <c r="A3" s="23" t="s">
        <v>180</v>
      </c>
      <c r="B3" s="27">
        <v>81.52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43" ht="12" x14ac:dyDescent="0.2">
      <c r="A4" s="21" t="s">
        <v>181</v>
      </c>
      <c r="B4" s="27">
        <v>18.04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43" ht="12" x14ac:dyDescent="0.2">
      <c r="A5" s="23" t="s">
        <v>182</v>
      </c>
      <c r="B5" s="27">
        <v>22.18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43" ht="12" x14ac:dyDescent="0.2">
      <c r="A6" s="21" t="s">
        <v>183</v>
      </c>
      <c r="B6" s="27">
        <v>22.18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43" ht="12" x14ac:dyDescent="0.2">
      <c r="A7" s="21" t="s">
        <v>184</v>
      </c>
      <c r="B7" s="27">
        <v>34.159999999999997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43" ht="12" x14ac:dyDescent="0.2">
      <c r="A8" s="21" t="s">
        <v>185</v>
      </c>
      <c r="B8" s="27">
        <v>56.34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43" ht="12" x14ac:dyDescent="0.2">
      <c r="A9" s="21" t="s">
        <v>186</v>
      </c>
      <c r="B9" s="27">
        <v>110.39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43" ht="12" x14ac:dyDescent="0.2">
      <c r="A10" s="23" t="s">
        <v>187</v>
      </c>
      <c r="B10" s="27">
        <v>73.390000000000015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ht="12" x14ac:dyDescent="0.2">
      <c r="A11" s="21" t="s">
        <v>188</v>
      </c>
      <c r="B11" s="27">
        <v>29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ht="12" x14ac:dyDescent="0.2">
      <c r="A12" s="23" t="s">
        <v>189</v>
      </c>
      <c r="B12" s="27" t="s">
        <v>303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ht="12" x14ac:dyDescent="0.2">
      <c r="A13" s="21" t="s">
        <v>190</v>
      </c>
      <c r="B13" s="27">
        <v>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ht="12" x14ac:dyDescent="0.2">
      <c r="A14" s="21" t="s">
        <v>191</v>
      </c>
      <c r="B14" s="27">
        <v>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ht="12" x14ac:dyDescent="0.2">
      <c r="A15" s="21" t="s">
        <v>192</v>
      </c>
      <c r="B15" s="27">
        <v>25.19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ht="12" x14ac:dyDescent="0.2">
      <c r="A16" s="21" t="s">
        <v>193</v>
      </c>
      <c r="B16" s="27">
        <v>16.509999999999998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ht="12" x14ac:dyDescent="0.2">
      <c r="A17" s="23" t="s">
        <v>194</v>
      </c>
      <c r="B17" s="27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ht="12" x14ac:dyDescent="0.2">
      <c r="A18" s="21" t="s">
        <v>195</v>
      </c>
      <c r="B18" s="27">
        <v>18.63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ht="12" x14ac:dyDescent="0.2">
      <c r="A19" s="23" t="s">
        <v>196</v>
      </c>
      <c r="B19" s="27">
        <v>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12" x14ac:dyDescent="0.2">
      <c r="A20" s="21" t="s">
        <v>197</v>
      </c>
      <c r="B20" s="27">
        <v>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 ht="12" x14ac:dyDescent="0.2">
      <c r="A21" s="21" t="s">
        <v>198</v>
      </c>
      <c r="B21" s="27">
        <v>0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ht="12" x14ac:dyDescent="0.2">
      <c r="A22" s="21" t="s">
        <v>199</v>
      </c>
      <c r="B22" s="27">
        <v>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ht="12" x14ac:dyDescent="0.2">
      <c r="A23" s="21" t="s">
        <v>200</v>
      </c>
      <c r="B23" s="27">
        <v>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ht="12" x14ac:dyDescent="0.2">
      <c r="A24" s="23" t="s">
        <v>201</v>
      </c>
      <c r="B24" s="27">
        <v>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ht="12" x14ac:dyDescent="0.2">
      <c r="A25" s="21" t="s">
        <v>202</v>
      </c>
      <c r="B25" s="22" t="s">
        <v>303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12" x14ac:dyDescent="0.2">
      <c r="A26" s="23" t="s">
        <v>203</v>
      </c>
      <c r="B26" s="22">
        <v>86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12" x14ac:dyDescent="0.2">
      <c r="A27" s="21" t="s">
        <v>204</v>
      </c>
      <c r="B27" s="27">
        <v>21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12" x14ac:dyDescent="0.2">
      <c r="A28" s="21" t="s">
        <v>205</v>
      </c>
      <c r="B28" s="22">
        <v>24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ht="12" x14ac:dyDescent="0.2">
      <c r="A29" s="21" t="s">
        <v>206</v>
      </c>
      <c r="B29" s="22">
        <v>24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3" ht="12" x14ac:dyDescent="0.2">
      <c r="A30" s="21" t="s">
        <v>207</v>
      </c>
      <c r="B30" s="22">
        <v>38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</row>
    <row r="31" spans="1:43" ht="12" x14ac:dyDescent="0.2">
      <c r="A31" s="23" t="s">
        <v>208</v>
      </c>
      <c r="B31" s="22">
        <v>67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</row>
    <row r="32" spans="1:43" ht="12" x14ac:dyDescent="0.2">
      <c r="A32" s="21" t="s">
        <v>209</v>
      </c>
      <c r="B32" s="22">
        <v>123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</row>
    <row r="33" spans="1:43" ht="12" x14ac:dyDescent="0.2">
      <c r="A33" s="23" t="s">
        <v>210</v>
      </c>
      <c r="B33" s="22">
        <v>79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</row>
    <row r="34" spans="1:43" ht="12" x14ac:dyDescent="0.2">
      <c r="A34" s="21" t="s">
        <v>211</v>
      </c>
      <c r="B34" s="22">
        <v>29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</row>
    <row r="35" spans="1:43" ht="12" x14ac:dyDescent="0.2">
      <c r="A35" s="21" t="s">
        <v>212</v>
      </c>
      <c r="B35" s="22" t="s">
        <v>303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</row>
    <row r="36" spans="1:43" ht="12" x14ac:dyDescent="0.2">
      <c r="A36" s="21" t="s">
        <v>213</v>
      </c>
      <c r="B36" s="22">
        <v>6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</row>
    <row r="37" spans="1:43" ht="12" x14ac:dyDescent="0.2">
      <c r="A37" s="21" t="s">
        <v>214</v>
      </c>
      <c r="B37" s="22">
        <v>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</row>
    <row r="38" spans="1:43" x14ac:dyDescent="0.2">
      <c r="A38" s="11" t="s">
        <v>215</v>
      </c>
      <c r="B38" s="22">
        <v>27</v>
      </c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</row>
    <row r="39" spans="1:43" x14ac:dyDescent="0.2">
      <c r="A39" s="11" t="s">
        <v>216</v>
      </c>
      <c r="B39" s="22">
        <v>18</v>
      </c>
    </row>
    <row r="40" spans="1:43" x14ac:dyDescent="0.2">
      <c r="A40" s="11" t="s">
        <v>217</v>
      </c>
      <c r="B40" s="22">
        <v>0</v>
      </c>
    </row>
    <row r="41" spans="1:43" x14ac:dyDescent="0.2">
      <c r="A41" s="11" t="s">
        <v>218</v>
      </c>
      <c r="B41" s="22">
        <v>21</v>
      </c>
    </row>
    <row r="42" spans="1:43" x14ac:dyDescent="0.2">
      <c r="A42" s="11" t="s">
        <v>219</v>
      </c>
      <c r="B42" s="22">
        <v>3</v>
      </c>
    </row>
    <row r="43" spans="1:43" x14ac:dyDescent="0.2">
      <c r="A43" s="11" t="s">
        <v>220</v>
      </c>
      <c r="B43" s="22">
        <v>0</v>
      </c>
    </row>
    <row r="44" spans="1:43" x14ac:dyDescent="0.2">
      <c r="A44" s="11" t="s">
        <v>221</v>
      </c>
      <c r="B44" s="22">
        <v>0</v>
      </c>
    </row>
    <row r="45" spans="1:43" x14ac:dyDescent="0.2">
      <c r="A45" s="11" t="s">
        <v>222</v>
      </c>
      <c r="B45" s="22">
        <v>0</v>
      </c>
    </row>
    <row r="46" spans="1:43" x14ac:dyDescent="0.2">
      <c r="A46" s="11" t="s">
        <v>223</v>
      </c>
      <c r="B46" s="22">
        <v>0</v>
      </c>
    </row>
    <row r="47" spans="1:43" x14ac:dyDescent="0.2">
      <c r="A47" s="11" t="s">
        <v>224</v>
      </c>
      <c r="B47" s="22">
        <v>0</v>
      </c>
    </row>
    <row r="48" spans="1:43" x14ac:dyDescent="0.2">
      <c r="A48" s="11" t="s">
        <v>225</v>
      </c>
      <c r="B48" s="27" t="s">
        <v>303</v>
      </c>
    </row>
    <row r="49" spans="1:3" x14ac:dyDescent="0.2">
      <c r="A49" s="11" t="s">
        <v>226</v>
      </c>
      <c r="B49" s="20">
        <v>277.25</v>
      </c>
    </row>
    <row r="50" spans="1:3" x14ac:dyDescent="0.2">
      <c r="A50" s="11" t="s">
        <v>227</v>
      </c>
      <c r="B50" s="20">
        <v>183.43</v>
      </c>
    </row>
    <row r="51" spans="1:3" x14ac:dyDescent="0.2">
      <c r="A51" s="11" t="s">
        <v>228</v>
      </c>
      <c r="B51" s="20">
        <v>21.63</v>
      </c>
    </row>
    <row r="52" spans="1:3" x14ac:dyDescent="0.2">
      <c r="A52" s="11" t="s">
        <v>229</v>
      </c>
      <c r="B52" s="22" t="s">
        <v>303</v>
      </c>
    </row>
    <row r="53" spans="1:3" x14ac:dyDescent="0.2">
      <c r="A53" s="11" t="s">
        <v>230</v>
      </c>
      <c r="B53" s="11">
        <v>300</v>
      </c>
    </row>
    <row r="54" spans="1:3" x14ac:dyDescent="0.2">
      <c r="A54" s="11" t="s">
        <v>231</v>
      </c>
      <c r="B54" s="11">
        <v>203</v>
      </c>
    </row>
    <row r="55" spans="1:3" x14ac:dyDescent="0.2">
      <c r="A55" s="11" t="s">
        <v>232</v>
      </c>
      <c r="B55" s="11">
        <v>24</v>
      </c>
    </row>
    <row r="56" spans="1:3" x14ac:dyDescent="0.2">
      <c r="A56" s="11" t="s">
        <v>233</v>
      </c>
      <c r="B56" s="22">
        <v>142</v>
      </c>
    </row>
    <row r="57" spans="1:3" x14ac:dyDescent="0.2">
      <c r="A57" s="11" t="s">
        <v>234</v>
      </c>
      <c r="B57" s="22">
        <v>35</v>
      </c>
    </row>
    <row r="58" spans="1:3" x14ac:dyDescent="0.2">
      <c r="A58" s="11" t="s">
        <v>235</v>
      </c>
      <c r="B58" s="22">
        <v>126</v>
      </c>
    </row>
    <row r="59" spans="1:3" x14ac:dyDescent="0.2">
      <c r="A59" s="11" t="s">
        <v>236</v>
      </c>
      <c r="B59" s="22">
        <v>76</v>
      </c>
    </row>
    <row r="60" spans="1:3" x14ac:dyDescent="0.2">
      <c r="A60" s="11" t="s">
        <v>237</v>
      </c>
      <c r="B60" s="22">
        <v>24</v>
      </c>
    </row>
    <row r="61" spans="1:3" x14ac:dyDescent="0.2">
      <c r="A61" s="11" t="s">
        <v>238</v>
      </c>
      <c r="B61" s="22">
        <v>28</v>
      </c>
    </row>
    <row r="62" spans="1:3" x14ac:dyDescent="0.2">
      <c r="A62" s="11" t="s">
        <v>239</v>
      </c>
      <c r="B62" s="22">
        <v>73</v>
      </c>
    </row>
    <row r="63" spans="1:3" x14ac:dyDescent="0.2">
      <c r="A63" s="11" t="s">
        <v>240</v>
      </c>
      <c r="B63" s="22">
        <v>203</v>
      </c>
    </row>
    <row r="64" spans="1:3" x14ac:dyDescent="0.2">
      <c r="A64" s="11" t="s">
        <v>241</v>
      </c>
      <c r="B64" s="22">
        <v>33</v>
      </c>
      <c r="C64" s="20"/>
    </row>
    <row r="65" spans="1:3" x14ac:dyDescent="0.2">
      <c r="A65" s="11" t="s">
        <v>242</v>
      </c>
      <c r="B65" s="22">
        <f>642</f>
        <v>642</v>
      </c>
      <c r="C65" s="20"/>
    </row>
    <row r="66" spans="1:3" x14ac:dyDescent="0.2">
      <c r="A66" s="11" t="s">
        <v>243</v>
      </c>
      <c r="B66" s="22">
        <v>6</v>
      </c>
    </row>
    <row r="67" spans="1:3" x14ac:dyDescent="0.2">
      <c r="A67" s="11" t="s">
        <v>244</v>
      </c>
      <c r="B67" s="22">
        <v>86</v>
      </c>
    </row>
    <row r="68" spans="1:3" x14ac:dyDescent="0.2">
      <c r="A68" s="11" t="s">
        <v>245</v>
      </c>
      <c r="B68" s="22">
        <v>27</v>
      </c>
    </row>
    <row r="69" spans="1:3" x14ac:dyDescent="0.2">
      <c r="A69" s="11" t="s">
        <v>246</v>
      </c>
      <c r="B69" s="22">
        <v>35</v>
      </c>
    </row>
    <row r="70" spans="1:3" x14ac:dyDescent="0.2">
      <c r="A70" s="11" t="s">
        <v>247</v>
      </c>
      <c r="B70" s="22">
        <v>16</v>
      </c>
    </row>
    <row r="71" spans="1:3" x14ac:dyDescent="0.2">
      <c r="A71" s="11" t="s">
        <v>248</v>
      </c>
      <c r="B71" s="22">
        <v>264</v>
      </c>
    </row>
    <row r="72" spans="1:3" x14ac:dyDescent="0.2">
      <c r="A72" s="11" t="s">
        <v>249</v>
      </c>
      <c r="B72" s="22">
        <v>16</v>
      </c>
    </row>
    <row r="73" spans="1:3" x14ac:dyDescent="0.2">
      <c r="A73" s="11" t="s">
        <v>250</v>
      </c>
      <c r="B73" s="22">
        <v>5</v>
      </c>
    </row>
    <row r="74" spans="1:3" x14ac:dyDescent="0.2">
      <c r="A74" s="11" t="s">
        <v>251</v>
      </c>
      <c r="B74" s="27">
        <v>128.6832</v>
      </c>
    </row>
    <row r="75" spans="1:3" x14ac:dyDescent="0.2">
      <c r="A75" s="11" t="s">
        <v>252</v>
      </c>
      <c r="B75" s="27">
        <v>31.329866666666675</v>
      </c>
    </row>
    <row r="76" spans="1:3" x14ac:dyDescent="0.2">
      <c r="A76" s="11" t="s">
        <v>253</v>
      </c>
      <c r="B76" s="27">
        <v>113.66399999999997</v>
      </c>
    </row>
    <row r="77" spans="1:3" x14ac:dyDescent="0.2">
      <c r="A77" s="11" t="s">
        <v>254</v>
      </c>
      <c r="B77" s="27">
        <v>68.92880000000001</v>
      </c>
    </row>
    <row r="78" spans="1:3" x14ac:dyDescent="0.2">
      <c r="A78" s="11" t="s">
        <v>255</v>
      </c>
      <c r="B78" s="27">
        <v>20.806666666666668</v>
      </c>
    </row>
    <row r="79" spans="1:3" x14ac:dyDescent="0.2">
      <c r="A79" s="11" t="s">
        <v>256</v>
      </c>
      <c r="B79" s="27">
        <v>27.240000000000002</v>
      </c>
    </row>
    <row r="80" spans="1:3" x14ac:dyDescent="0.2">
      <c r="A80" s="11" t="s">
        <v>257</v>
      </c>
      <c r="B80" s="27">
        <v>59.481333333333325</v>
      </c>
    </row>
    <row r="81" spans="1:3" x14ac:dyDescent="0.2">
      <c r="A81" s="11" t="s">
        <v>258</v>
      </c>
      <c r="B81" s="27">
        <v>178.73680000000002</v>
      </c>
    </row>
    <row r="82" spans="1:3" x14ac:dyDescent="0.2">
      <c r="A82" s="11" t="s">
        <v>259</v>
      </c>
      <c r="B82" s="27">
        <v>29.8066666666667</v>
      </c>
      <c r="C82" s="20"/>
    </row>
    <row r="83" spans="1:3" x14ac:dyDescent="0.2">
      <c r="A83" s="11" t="s">
        <v>260</v>
      </c>
      <c r="B83" s="27">
        <v>577.11093333333304</v>
      </c>
      <c r="C83" s="20"/>
    </row>
    <row r="84" spans="1:3" x14ac:dyDescent="0.2">
      <c r="A84" s="11" t="s">
        <v>261</v>
      </c>
      <c r="B84" s="27">
        <v>6</v>
      </c>
    </row>
    <row r="85" spans="1:3" x14ac:dyDescent="0.2">
      <c r="A85" s="11" t="s">
        <v>262</v>
      </c>
      <c r="B85" s="27">
        <v>79.313333333333347</v>
      </c>
    </row>
    <row r="86" spans="1:3" x14ac:dyDescent="0.2">
      <c r="A86" s="11" t="s">
        <v>263</v>
      </c>
      <c r="B86" s="27">
        <v>25.486666666666668</v>
      </c>
    </row>
    <row r="87" spans="1:3" x14ac:dyDescent="0.2">
      <c r="A87" s="11" t="s">
        <v>264</v>
      </c>
      <c r="B87" s="27">
        <v>30.469333333333335</v>
      </c>
    </row>
    <row r="88" spans="1:3" x14ac:dyDescent="0.2">
      <c r="A88" s="11" t="s">
        <v>265</v>
      </c>
      <c r="B88" s="27">
        <v>13.839999999999998</v>
      </c>
    </row>
    <row r="89" spans="1:3" x14ac:dyDescent="0.2">
      <c r="A89" s="11" t="s">
        <v>266</v>
      </c>
      <c r="B89" s="27">
        <v>239.8842666666666</v>
      </c>
    </row>
    <row r="90" spans="1:3" x14ac:dyDescent="0.2">
      <c r="A90" s="11" t="s">
        <v>267</v>
      </c>
      <c r="B90" s="27">
        <v>15.600000000000001</v>
      </c>
    </row>
    <row r="91" spans="1:3" x14ac:dyDescent="0.2">
      <c r="A91" s="11" t="s">
        <v>268</v>
      </c>
      <c r="B91" s="27">
        <v>5</v>
      </c>
    </row>
    <row r="92" spans="1:3" x14ac:dyDescent="0.2">
      <c r="A92" s="11" t="s">
        <v>295</v>
      </c>
      <c r="B92" s="27">
        <v>59</v>
      </c>
    </row>
    <row r="93" spans="1:3" x14ac:dyDescent="0.2">
      <c r="A93" s="11" t="s">
        <v>296</v>
      </c>
      <c r="B93" s="27">
        <v>52.910933333333332</v>
      </c>
    </row>
    <row r="94" spans="1:3" x14ac:dyDescent="0.2">
      <c r="A94" s="11" t="s">
        <v>297</v>
      </c>
      <c r="B94" s="27">
        <v>21</v>
      </c>
    </row>
    <row r="95" spans="1:3" x14ac:dyDescent="0.2">
      <c r="A95" s="11" t="s">
        <v>298</v>
      </c>
      <c r="B95" s="27">
        <v>18.04</v>
      </c>
    </row>
    <row r="96" spans="1:3" x14ac:dyDescent="0.2">
      <c r="A96" s="11" t="s">
        <v>299</v>
      </c>
      <c r="B96" s="22">
        <v>9</v>
      </c>
    </row>
    <row r="97" spans="1:2" x14ac:dyDescent="0.2">
      <c r="A97" s="11" t="s">
        <v>300</v>
      </c>
      <c r="B97" s="27">
        <v>9</v>
      </c>
    </row>
    <row r="98" spans="1:2" x14ac:dyDescent="0.2">
      <c r="A98" s="11" t="s">
        <v>301</v>
      </c>
      <c r="B98" s="22"/>
    </row>
    <row r="99" spans="1:2" x14ac:dyDescent="0.2">
      <c r="A99" s="11" t="s">
        <v>302</v>
      </c>
    </row>
    <row r="100" spans="1:2" x14ac:dyDescent="0.2">
      <c r="A100" s="35" t="s">
        <v>316</v>
      </c>
      <c r="B100" s="34">
        <v>65</v>
      </c>
    </row>
    <row r="101" spans="1:2" x14ac:dyDescent="0.2">
      <c r="A101" s="35" t="s">
        <v>317</v>
      </c>
      <c r="B101" s="34">
        <v>22</v>
      </c>
    </row>
    <row r="102" spans="1:2" x14ac:dyDescent="0.2">
      <c r="A102" s="35" t="s">
        <v>318</v>
      </c>
      <c r="B102" s="34">
        <v>29</v>
      </c>
    </row>
    <row r="103" spans="1:2" x14ac:dyDescent="0.2">
      <c r="A103" s="35" t="s">
        <v>319</v>
      </c>
      <c r="B103" s="34">
        <v>134</v>
      </c>
    </row>
    <row r="104" spans="1:2" x14ac:dyDescent="0.2">
      <c r="A104" s="35" t="s">
        <v>320</v>
      </c>
      <c r="B104" s="34">
        <v>80</v>
      </c>
    </row>
    <row r="105" spans="1:2" x14ac:dyDescent="0.2">
      <c r="A105" s="35" t="s">
        <v>321</v>
      </c>
      <c r="B105" s="34">
        <v>13</v>
      </c>
    </row>
    <row r="106" spans="1:2" x14ac:dyDescent="0.2">
      <c r="A106" s="35" t="s">
        <v>322</v>
      </c>
      <c r="B106" s="34">
        <v>28</v>
      </c>
    </row>
    <row r="107" spans="1:2" x14ac:dyDescent="0.2">
      <c r="A107" s="35" t="s">
        <v>323</v>
      </c>
      <c r="B107" s="34">
        <v>8</v>
      </c>
    </row>
    <row r="108" spans="1:2" x14ac:dyDescent="0.2">
      <c r="A108" s="35" t="s">
        <v>324</v>
      </c>
      <c r="B108" s="34">
        <v>69</v>
      </c>
    </row>
    <row r="109" spans="1:2" x14ac:dyDescent="0.2">
      <c r="A109" s="35" t="s">
        <v>325</v>
      </c>
      <c r="B109" s="34">
        <v>6</v>
      </c>
    </row>
    <row r="110" spans="1:2" x14ac:dyDescent="0.2">
      <c r="A110" s="35" t="s">
        <v>326</v>
      </c>
      <c r="B110" s="34">
        <v>113</v>
      </c>
    </row>
    <row r="111" spans="1:2" x14ac:dyDescent="0.2">
      <c r="A111" s="35" t="s">
        <v>327</v>
      </c>
      <c r="B111" s="34">
        <v>39</v>
      </c>
    </row>
    <row r="112" spans="1:2" ht="12.75" x14ac:dyDescent="0.2">
      <c r="A112" s="35" t="s">
        <v>328</v>
      </c>
      <c r="B112" s="36">
        <v>30</v>
      </c>
    </row>
    <row r="113" spans="1:2" x14ac:dyDescent="0.2">
      <c r="A113" s="35" t="s">
        <v>329</v>
      </c>
      <c r="B113" s="34">
        <v>14</v>
      </c>
    </row>
    <row r="114" spans="1:2" x14ac:dyDescent="0.2">
      <c r="A114" s="35" t="s">
        <v>330</v>
      </c>
      <c r="B114" s="34">
        <v>16</v>
      </c>
    </row>
    <row r="115" spans="1:2" x14ac:dyDescent="0.2">
      <c r="A115" s="35" t="s">
        <v>331</v>
      </c>
      <c r="B115" s="34">
        <v>4</v>
      </c>
    </row>
    <row r="116" spans="1:2" x14ac:dyDescent="0.2">
      <c r="A116" s="35" t="s">
        <v>332</v>
      </c>
      <c r="B116" s="34">
        <v>670</v>
      </c>
    </row>
    <row r="117" spans="1:2" x14ac:dyDescent="0.2">
      <c r="A117" s="35" t="s">
        <v>333</v>
      </c>
      <c r="B117" s="34">
        <v>164</v>
      </c>
    </row>
    <row r="118" spans="1:2" x14ac:dyDescent="0.2">
      <c r="A118" s="35" t="s">
        <v>334</v>
      </c>
      <c r="B118" s="34">
        <v>212</v>
      </c>
    </row>
    <row r="119" spans="1:2" x14ac:dyDescent="0.2">
      <c r="A119" s="35" t="s">
        <v>335</v>
      </c>
      <c r="B119" s="34">
        <v>21</v>
      </c>
    </row>
    <row r="120" spans="1:2" x14ac:dyDescent="0.2">
      <c r="A120" s="35" t="s">
        <v>336</v>
      </c>
      <c r="B120" s="34">
        <v>273</v>
      </c>
    </row>
    <row r="121" spans="1:2" x14ac:dyDescent="0.2">
      <c r="A121" s="35" t="s">
        <v>337</v>
      </c>
      <c r="B121" s="34">
        <v>60.457000000000001</v>
      </c>
    </row>
    <row r="122" spans="1:2" x14ac:dyDescent="0.2">
      <c r="A122" s="35" t="s">
        <v>338</v>
      </c>
      <c r="B122" s="34">
        <v>18.994</v>
      </c>
    </row>
    <row r="123" spans="1:2" x14ac:dyDescent="0.2">
      <c r="A123" s="35" t="s">
        <v>339</v>
      </c>
      <c r="B123" s="34">
        <v>27.1</v>
      </c>
    </row>
    <row r="124" spans="1:2" x14ac:dyDescent="0.2">
      <c r="A124" s="35" t="s">
        <v>340</v>
      </c>
      <c r="B124" s="34">
        <v>122.18600000000001</v>
      </c>
    </row>
    <row r="125" spans="1:2" x14ac:dyDescent="0.2">
      <c r="A125" s="35" t="s">
        <v>341</v>
      </c>
      <c r="B125" s="34">
        <v>73.548000000000002</v>
      </c>
    </row>
    <row r="126" spans="1:2" x14ac:dyDescent="0.2">
      <c r="A126" s="35" t="s">
        <v>342</v>
      </c>
      <c r="B126" s="34">
        <v>11.715999999999999</v>
      </c>
    </row>
    <row r="127" spans="1:2" x14ac:dyDescent="0.2">
      <c r="A127" s="35" t="s">
        <v>343</v>
      </c>
      <c r="B127" s="34">
        <v>27.36</v>
      </c>
    </row>
    <row r="128" spans="1:2" x14ac:dyDescent="0.2">
      <c r="A128" s="35" t="s">
        <v>344</v>
      </c>
      <c r="B128" s="34">
        <v>8</v>
      </c>
    </row>
    <row r="129" spans="1:2" x14ac:dyDescent="0.2">
      <c r="A129" s="35" t="s">
        <v>345</v>
      </c>
      <c r="B129" s="34">
        <v>57.319000000000003</v>
      </c>
    </row>
    <row r="130" spans="1:2" x14ac:dyDescent="0.2">
      <c r="A130" s="35" t="s">
        <v>346</v>
      </c>
      <c r="B130" s="34">
        <v>6</v>
      </c>
    </row>
    <row r="131" spans="1:2" x14ac:dyDescent="0.2">
      <c r="A131" s="35" t="s">
        <v>347</v>
      </c>
      <c r="B131" s="34">
        <v>103.767</v>
      </c>
    </row>
    <row r="132" spans="1:2" x14ac:dyDescent="0.2">
      <c r="A132" s="35" t="s">
        <v>348</v>
      </c>
      <c r="B132" s="34">
        <v>36.9</v>
      </c>
    </row>
    <row r="133" spans="1:2" x14ac:dyDescent="0.2">
      <c r="A133" s="35" t="s">
        <v>349</v>
      </c>
      <c r="B133" s="34">
        <v>26.12</v>
      </c>
    </row>
    <row r="134" spans="1:2" x14ac:dyDescent="0.2">
      <c r="A134" s="35" t="s">
        <v>350</v>
      </c>
      <c r="B134" s="34">
        <v>12.840999999999999</v>
      </c>
    </row>
    <row r="135" spans="1:2" x14ac:dyDescent="0.2">
      <c r="A135" s="35" t="s">
        <v>351</v>
      </c>
      <c r="B135" s="34">
        <v>15.132999999999999</v>
      </c>
    </row>
    <row r="136" spans="1:2" x14ac:dyDescent="0.2">
      <c r="A136" s="35" t="s">
        <v>352</v>
      </c>
      <c r="B136" s="34">
        <v>4</v>
      </c>
    </row>
    <row r="137" spans="1:2" x14ac:dyDescent="0.2">
      <c r="A137" s="35" t="s">
        <v>353</v>
      </c>
      <c r="B137" s="34">
        <v>611.4</v>
      </c>
    </row>
    <row r="138" spans="1:2" x14ac:dyDescent="0.2">
      <c r="A138" s="35" t="s">
        <v>354</v>
      </c>
      <c r="B138" s="34">
        <v>149.86099999999999</v>
      </c>
    </row>
    <row r="139" spans="1:2" x14ac:dyDescent="0.2">
      <c r="A139" s="35" t="s">
        <v>355</v>
      </c>
      <c r="B139" s="34">
        <v>190.6</v>
      </c>
    </row>
    <row r="140" spans="1:2" x14ac:dyDescent="0.2">
      <c r="A140" s="35" t="s">
        <v>356</v>
      </c>
      <c r="B140" s="34">
        <v>19.716000000000001</v>
      </c>
    </row>
    <row r="141" spans="1:2" x14ac:dyDescent="0.2">
      <c r="A141" s="35" t="s">
        <v>357</v>
      </c>
      <c r="B141" s="34">
        <v>251.256</v>
      </c>
    </row>
    <row r="142" spans="1:2" x14ac:dyDescent="0.2">
      <c r="A142" s="37" t="s">
        <v>364</v>
      </c>
      <c r="B142" s="38">
        <v>65</v>
      </c>
    </row>
    <row r="143" spans="1:2" x14ac:dyDescent="0.2">
      <c r="A143" s="37" t="s">
        <v>365</v>
      </c>
      <c r="B143" s="38">
        <v>21</v>
      </c>
    </row>
    <row r="144" spans="1:2" x14ac:dyDescent="0.2">
      <c r="A144" s="37" t="s">
        <v>366</v>
      </c>
      <c r="B144" s="38">
        <v>53</v>
      </c>
    </row>
    <row r="145" spans="1:2" x14ac:dyDescent="0.2">
      <c r="A145" s="37" t="s">
        <v>367</v>
      </c>
      <c r="B145" s="38">
        <v>128</v>
      </c>
    </row>
    <row r="146" spans="1:2" x14ac:dyDescent="0.2">
      <c r="A146" s="37" t="s">
        <v>368</v>
      </c>
      <c r="B146" s="38">
        <v>86</v>
      </c>
    </row>
    <row r="147" spans="1:2" x14ac:dyDescent="0.2">
      <c r="A147" s="37" t="s">
        <v>369</v>
      </c>
      <c r="B147" s="38">
        <v>13</v>
      </c>
    </row>
    <row r="148" spans="1:2" x14ac:dyDescent="0.2">
      <c r="A148" s="37" t="s">
        <v>370</v>
      </c>
      <c r="B148" s="38">
        <v>21</v>
      </c>
    </row>
    <row r="149" spans="1:2" x14ac:dyDescent="0.2">
      <c r="A149" s="37" t="s">
        <v>371</v>
      </c>
      <c r="B149" s="38">
        <v>8</v>
      </c>
    </row>
    <row r="150" spans="1:2" x14ac:dyDescent="0.2">
      <c r="A150" s="37" t="s">
        <v>372</v>
      </c>
      <c r="B150" s="38">
        <v>59</v>
      </c>
    </row>
    <row r="151" spans="1:2" x14ac:dyDescent="0.2">
      <c r="A151" s="37" t="s">
        <v>373</v>
      </c>
      <c r="B151" s="38">
        <v>6</v>
      </c>
    </row>
    <row r="152" spans="1:2" x14ac:dyDescent="0.2">
      <c r="A152" s="37" t="s">
        <v>374</v>
      </c>
      <c r="B152" s="38">
        <v>127</v>
      </c>
    </row>
    <row r="153" spans="1:2" x14ac:dyDescent="0.2">
      <c r="A153" s="37" t="s">
        <v>375</v>
      </c>
      <c r="B153" s="38">
        <v>39</v>
      </c>
    </row>
    <row r="154" spans="1:2" x14ac:dyDescent="0.2">
      <c r="A154" s="37" t="s">
        <v>376</v>
      </c>
      <c r="B154" s="38">
        <v>38</v>
      </c>
    </row>
    <row r="155" spans="1:2" x14ac:dyDescent="0.2">
      <c r="A155" s="37" t="s">
        <v>377</v>
      </c>
      <c r="B155" s="38">
        <v>13</v>
      </c>
    </row>
    <row r="156" spans="1:2" x14ac:dyDescent="0.2">
      <c r="A156" s="37" t="s">
        <v>378</v>
      </c>
      <c r="B156" s="38">
        <v>25</v>
      </c>
    </row>
    <row r="157" spans="1:2" x14ac:dyDescent="0.2">
      <c r="A157" s="37" t="s">
        <v>379</v>
      </c>
      <c r="B157" s="38">
        <v>7</v>
      </c>
    </row>
    <row r="158" spans="1:2" x14ac:dyDescent="0.2">
      <c r="A158" s="37" t="s">
        <v>380</v>
      </c>
      <c r="B158" s="38">
        <v>709</v>
      </c>
    </row>
    <row r="159" spans="1:2" x14ac:dyDescent="0.2">
      <c r="A159" s="37" t="s">
        <v>381</v>
      </c>
      <c r="B159" s="38">
        <v>201</v>
      </c>
    </row>
    <row r="160" spans="1:2" x14ac:dyDescent="0.2">
      <c r="A160" s="37" t="s">
        <v>382</v>
      </c>
      <c r="B160" s="38">
        <v>210</v>
      </c>
    </row>
    <row r="161" spans="1:2" x14ac:dyDescent="0.2">
      <c r="A161" s="37" t="s">
        <v>383</v>
      </c>
      <c r="B161" s="38">
        <v>21</v>
      </c>
    </row>
    <row r="162" spans="1:2" x14ac:dyDescent="0.2">
      <c r="A162" s="37" t="s">
        <v>384</v>
      </c>
      <c r="B162" s="38">
        <v>277</v>
      </c>
    </row>
    <row r="163" spans="1:2" x14ac:dyDescent="0.2">
      <c r="A163" s="37" t="s">
        <v>385</v>
      </c>
      <c r="B163" s="38">
        <v>59.19</v>
      </c>
    </row>
    <row r="164" spans="1:2" x14ac:dyDescent="0.2">
      <c r="A164" s="37" t="s">
        <v>386</v>
      </c>
      <c r="B164" s="38">
        <v>18.474</v>
      </c>
    </row>
    <row r="165" spans="1:2" x14ac:dyDescent="0.2">
      <c r="A165" s="37" t="s">
        <v>387</v>
      </c>
      <c r="B165" s="38">
        <v>49.97</v>
      </c>
    </row>
    <row r="166" spans="1:2" x14ac:dyDescent="0.2">
      <c r="A166" s="37" t="s">
        <v>388</v>
      </c>
      <c r="B166" s="38">
        <v>116.80800000000001</v>
      </c>
    </row>
    <row r="167" spans="1:2" x14ac:dyDescent="0.2">
      <c r="A167" s="37" t="s">
        <v>389</v>
      </c>
      <c r="B167" s="38">
        <v>78.546999999999997</v>
      </c>
    </row>
    <row r="168" spans="1:2" x14ac:dyDescent="0.2">
      <c r="A168" s="37" t="s">
        <v>390</v>
      </c>
      <c r="B168" s="38">
        <v>12.5</v>
      </c>
    </row>
    <row r="169" spans="1:2" x14ac:dyDescent="0.2">
      <c r="A169" s="37" t="s">
        <v>391</v>
      </c>
      <c r="B169" s="38">
        <v>19.7</v>
      </c>
    </row>
    <row r="170" spans="1:2" x14ac:dyDescent="0.2">
      <c r="A170" s="37" t="s">
        <v>392</v>
      </c>
      <c r="B170" s="38">
        <v>8</v>
      </c>
    </row>
    <row r="171" spans="1:2" x14ac:dyDescent="0.2">
      <c r="A171" s="37" t="s">
        <v>393</v>
      </c>
      <c r="B171" s="38">
        <v>50.856000000000002</v>
      </c>
    </row>
    <row r="172" spans="1:2" x14ac:dyDescent="0.2">
      <c r="A172" s="37" t="s">
        <v>394</v>
      </c>
      <c r="B172" s="38">
        <v>6</v>
      </c>
    </row>
    <row r="173" spans="1:2" x14ac:dyDescent="0.2">
      <c r="A173" s="37" t="s">
        <v>395</v>
      </c>
      <c r="B173" s="38">
        <v>117.158</v>
      </c>
    </row>
    <row r="174" spans="1:2" x14ac:dyDescent="0.2">
      <c r="A174" s="37" t="s">
        <v>396</v>
      </c>
      <c r="B174" s="38">
        <v>36.433</v>
      </c>
    </row>
    <row r="175" spans="1:2" x14ac:dyDescent="0.2">
      <c r="A175" s="37" t="s">
        <v>397</v>
      </c>
      <c r="B175" s="38">
        <v>33.86</v>
      </c>
    </row>
    <row r="176" spans="1:2" x14ac:dyDescent="0.2">
      <c r="A176" s="37" t="s">
        <v>398</v>
      </c>
      <c r="B176" s="38">
        <v>12.173999999999999</v>
      </c>
    </row>
    <row r="177" spans="1:2" x14ac:dyDescent="0.2">
      <c r="A177" s="37" t="s">
        <v>399</v>
      </c>
      <c r="B177" s="38">
        <v>23.454000000000001</v>
      </c>
    </row>
    <row r="178" spans="1:2" x14ac:dyDescent="0.2">
      <c r="A178" s="37" t="s">
        <v>400</v>
      </c>
      <c r="B178" s="38">
        <v>6.6</v>
      </c>
    </row>
    <row r="179" spans="1:2" x14ac:dyDescent="0.2">
      <c r="A179" s="37" t="s">
        <v>401</v>
      </c>
      <c r="B179" s="38">
        <v>649.73299999999995</v>
      </c>
    </row>
    <row r="180" spans="1:2" x14ac:dyDescent="0.2">
      <c r="A180" s="37" t="s">
        <v>402</v>
      </c>
      <c r="B180" s="38">
        <v>185.602</v>
      </c>
    </row>
    <row r="181" spans="1:2" x14ac:dyDescent="0.2">
      <c r="A181" s="37" t="s">
        <v>403</v>
      </c>
      <c r="B181" s="38">
        <v>190.61</v>
      </c>
    </row>
    <row r="182" spans="1:2" x14ac:dyDescent="0.2">
      <c r="A182" s="37" t="s">
        <v>404</v>
      </c>
      <c r="B182" s="38">
        <v>20.5</v>
      </c>
    </row>
    <row r="183" spans="1:2" x14ac:dyDescent="0.2">
      <c r="A183" s="37" t="s">
        <v>405</v>
      </c>
      <c r="B183" s="38">
        <v>253.02099999999999</v>
      </c>
    </row>
  </sheetData>
  <autoFilter ref="A1:B14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O97"/>
  <sheetViews>
    <sheetView showGridLines="0" topLeftCell="C1" zoomScaleNormal="100" workbookViewId="0"/>
  </sheetViews>
  <sheetFormatPr defaultRowHeight="12.75" x14ac:dyDescent="0.2"/>
  <cols>
    <col min="1" max="1" width="17.6640625" style="116" hidden="1" customWidth="1"/>
    <col min="2" max="2" width="23.33203125" style="117" hidden="1" customWidth="1"/>
    <col min="3" max="3" width="59.5" style="116" customWidth="1"/>
    <col min="4" max="4" width="14.5" style="116" bestFit="1" customWidth="1"/>
    <col min="5" max="7" width="14.5" style="116" customWidth="1"/>
    <col min="8" max="8" width="14.1640625" style="116" customWidth="1"/>
    <col min="9" max="16384" width="9.33203125" style="116"/>
  </cols>
  <sheetData>
    <row r="1" spans="1:15" ht="18" x14ac:dyDescent="0.25">
      <c r="C1" s="40" t="s">
        <v>13</v>
      </c>
      <c r="H1" s="115" t="str">
        <f>'NHS Region and Board'!H1</f>
        <v>This is an NHS Education for Scotland Statistics release.</v>
      </c>
      <c r="M1" s="118"/>
    </row>
    <row r="2" spans="1:15" ht="18" x14ac:dyDescent="0.25">
      <c r="C2" s="41"/>
    </row>
    <row r="3" spans="1:15" ht="15.75" x14ac:dyDescent="0.25">
      <c r="A3" s="119"/>
      <c r="B3" s="120"/>
      <c r="C3" s="114" t="s">
        <v>292</v>
      </c>
    </row>
    <row r="4" spans="1:15" ht="15" x14ac:dyDescent="0.25">
      <c r="A4" s="119"/>
      <c r="B4" s="120"/>
      <c r="C4" s="121"/>
    </row>
    <row r="5" spans="1:15" ht="15" x14ac:dyDescent="0.25">
      <c r="B5" s="122"/>
      <c r="C5" s="121"/>
    </row>
    <row r="6" spans="1:15" ht="15.75" x14ac:dyDescent="0.25">
      <c r="C6" s="123"/>
      <c r="D6" s="126"/>
      <c r="E6" s="126"/>
      <c r="F6" s="126"/>
      <c r="G6" s="126"/>
    </row>
    <row r="7" spans="1:15" ht="14.25" x14ac:dyDescent="0.2">
      <c r="A7" s="116">
        <v>1</v>
      </c>
      <c r="B7" s="117" t="str">
        <f>VLOOKUP(A7,List!G3:I4,3,FALSE)</f>
        <v>W</v>
      </c>
      <c r="D7" s="127"/>
      <c r="E7" s="127"/>
      <c r="F7" s="127"/>
      <c r="G7" s="127"/>
    </row>
    <row r="8" spans="1:15" ht="14.25" x14ac:dyDescent="0.2">
      <c r="D8" s="127"/>
      <c r="E8" s="127"/>
      <c r="F8" s="127"/>
      <c r="G8" s="127"/>
    </row>
    <row r="9" spans="1:15" ht="14.25" x14ac:dyDescent="0.2">
      <c r="D9" s="128"/>
      <c r="E9" s="128"/>
      <c r="F9" s="128"/>
      <c r="G9" s="128"/>
    </row>
    <row r="10" spans="1:15" x14ac:dyDescent="0.2">
      <c r="B10" s="117">
        <v>1</v>
      </c>
      <c r="D10" s="129"/>
      <c r="E10" s="129"/>
      <c r="F10" s="129"/>
      <c r="G10" s="129"/>
    </row>
    <row r="11" spans="1:15" ht="15.75" x14ac:dyDescent="0.25">
      <c r="C11" s="42"/>
      <c r="D11" s="42"/>
      <c r="E11" s="42"/>
      <c r="F11" s="42"/>
      <c r="G11" s="42"/>
      <c r="H11" s="43"/>
      <c r="I11" s="42"/>
    </row>
    <row r="12" spans="1:15" ht="15.75" x14ac:dyDescent="0.25">
      <c r="A12" s="117" t="str">
        <f>VLOOKUP(B10,List!K3:M29,3,FALSE)</f>
        <v>P</v>
      </c>
      <c r="C12" s="44"/>
      <c r="D12" s="44"/>
      <c r="E12" s="44"/>
      <c r="F12" s="44"/>
      <c r="G12" s="44"/>
      <c r="H12" s="45" t="s">
        <v>173</v>
      </c>
      <c r="I12" s="44"/>
      <c r="J12" s="125"/>
      <c r="K12" s="125"/>
      <c r="L12" s="125"/>
      <c r="M12" s="125"/>
      <c r="N12" s="125"/>
      <c r="O12" s="125"/>
    </row>
    <row r="13" spans="1:15" s="130" customFormat="1" ht="31.5" x14ac:dyDescent="0.25">
      <c r="B13" s="131"/>
      <c r="C13" s="46" t="s">
        <v>151</v>
      </c>
      <c r="D13" s="47" t="s">
        <v>410</v>
      </c>
      <c r="E13" s="47" t="s">
        <v>271</v>
      </c>
      <c r="F13" s="47" t="s">
        <v>411</v>
      </c>
      <c r="G13" s="47" t="s">
        <v>412</v>
      </c>
      <c r="H13" s="48" t="str">
        <f>CONCATENATE(LEFT((F13),6)," to ",LEFT((G13),6))</f>
        <v>Sep 18 to Sep 19</v>
      </c>
      <c r="I13" s="49"/>
      <c r="J13" s="132"/>
      <c r="K13" s="132"/>
      <c r="L13" s="132"/>
      <c r="M13" s="132"/>
      <c r="N13" s="132"/>
      <c r="O13" s="132"/>
    </row>
    <row r="14" spans="1:15" s="133" customFormat="1" ht="15" hidden="1" x14ac:dyDescent="0.2">
      <c r="B14" s="134"/>
      <c r="C14" s="50"/>
      <c r="D14" s="51" t="str">
        <f>VLOOKUP(LEFT(D13,6),[0]!Date,3,FALSE)</f>
        <v>31/03/2016</v>
      </c>
      <c r="E14" s="51" t="str">
        <f>VLOOKUP(LEFT(E13,6),[0]!Date,3,FALSE)</f>
        <v>30/09/2017</v>
      </c>
      <c r="F14" s="51" t="str">
        <f>VLOOKUP(LEFT(F13,6),[0]!Date,3,FALSE)</f>
        <v>30/09/2018</v>
      </c>
      <c r="G14" s="51" t="str">
        <f>VLOOKUP(LEFT(G13,6),[0]!Date,3,FALSE)</f>
        <v>30/09/2019</v>
      </c>
      <c r="H14" s="52"/>
      <c r="I14" s="50"/>
      <c r="J14" s="135"/>
      <c r="K14" s="135"/>
      <c r="L14" s="135"/>
      <c r="M14" s="135"/>
      <c r="N14" s="135"/>
      <c r="O14" s="135"/>
    </row>
    <row r="15" spans="1:15" s="141" customFormat="1" ht="18.75" x14ac:dyDescent="0.25">
      <c r="A15" s="136"/>
      <c r="B15" s="116" t="str">
        <f>$B$7&amp;$A$12&amp;$A$15&amp;$B$9</f>
        <v>WP</v>
      </c>
      <c r="C15" s="53" t="s">
        <v>413</v>
      </c>
      <c r="D15" s="54" t="str">
        <f>IF(ISNA(VLOOKUP(D$14&amp;$B15,rdata,2,FALSE)),0,(VLOOKUP(D$14&amp;$B15,rdata,2,FALSE)))</f>
        <v>..</v>
      </c>
      <c r="E15" s="54">
        <f>IF(ISNA(VLOOKUP(E$14&amp;$B15,rdata,2,FALSE)),0,(VLOOKUP(E$14&amp;$B15,rdata,2,FALSE)))</f>
        <v>577.11093333333304</v>
      </c>
      <c r="F15" s="54">
        <f>IF(ISNA(VLOOKUP(F$14&amp;$B15,rdata,2,FALSE)),0,(VLOOKUP(F$14&amp;$B15,rdata,2,FALSE)))</f>
        <v>611.4</v>
      </c>
      <c r="G15" s="54">
        <f>IF(ISNA(VLOOKUP(G$14&amp;$B15,rdata,2,FALSE)),0,(VLOOKUP(G$14&amp;$B15,rdata,2,FALSE)))</f>
        <v>649.73299999999995</v>
      </c>
      <c r="H15" s="55">
        <f>IF(ISERROR((G15-F15)/F15),"x",((G15-F15)/F15))</f>
        <v>6.2697088649002239E-2</v>
      </c>
      <c r="I15" s="56"/>
      <c r="J15" s="137"/>
      <c r="K15" s="138"/>
      <c r="L15" s="139"/>
      <c r="M15" s="139"/>
      <c r="N15" s="140"/>
      <c r="O15" s="140"/>
    </row>
    <row r="16" spans="1:15" s="141" customFormat="1" ht="15.75" x14ac:dyDescent="0.25">
      <c r="A16" s="136">
        <v>2</v>
      </c>
      <c r="B16" s="116" t="str">
        <f>$B$7&amp;$A$12&amp;$A$15&amp;$B$9</f>
        <v>WP</v>
      </c>
      <c r="C16" s="57" t="s">
        <v>72</v>
      </c>
      <c r="D16" s="58" t="str">
        <f t="shared" ref="D16:G19" si="0">IF(ISNA(VLOOKUP(D$14&amp;$B16,bdata,$A16,FALSE)),0,(VLOOKUP(D$14&amp;$B16,bdata,$A16,FALSE)))</f>
        <v>..</v>
      </c>
      <c r="E16" s="58">
        <f t="shared" si="0"/>
        <v>485.9776</v>
      </c>
      <c r="F16" s="58">
        <f t="shared" si="0"/>
        <v>502.9</v>
      </c>
      <c r="G16" s="58">
        <f t="shared" si="0"/>
        <v>528.49</v>
      </c>
      <c r="H16" s="59">
        <f>IF(ISERROR((G16-F16)/F16),"x",((G16-F16)/F16))</f>
        <v>5.0884867766951745E-2</v>
      </c>
      <c r="I16" s="56"/>
      <c r="J16" s="137"/>
      <c r="K16" s="138"/>
      <c r="L16" s="139"/>
      <c r="M16" s="139"/>
      <c r="N16" s="140"/>
      <c r="O16" s="140"/>
    </row>
    <row r="17" spans="1:15" s="141" customFormat="1" ht="15.75" x14ac:dyDescent="0.25">
      <c r="A17" s="136">
        <v>3</v>
      </c>
      <c r="B17" s="116" t="str">
        <f>$B$7&amp;$A$12&amp;$A$15&amp;$B$9</f>
        <v>WP</v>
      </c>
      <c r="C17" s="57" t="s">
        <v>71</v>
      </c>
      <c r="D17" s="58" t="str">
        <f t="shared" si="0"/>
        <v>..</v>
      </c>
      <c r="E17" s="58">
        <f t="shared" si="0"/>
        <v>77.093333333333334</v>
      </c>
      <c r="F17" s="58">
        <f t="shared" si="0"/>
        <v>92.7</v>
      </c>
      <c r="G17" s="58">
        <f t="shared" si="0"/>
        <v>104.10299999999999</v>
      </c>
      <c r="H17" s="60">
        <f>IF(ISERROR((G17-F17)/F17),"x",((G17-F17)/F17))</f>
        <v>0.12300970873786399</v>
      </c>
      <c r="I17" s="56"/>
      <c r="J17" s="137"/>
      <c r="K17" s="138"/>
      <c r="L17" s="139"/>
      <c r="M17" s="139"/>
      <c r="N17" s="140"/>
      <c r="O17" s="140"/>
    </row>
    <row r="18" spans="1:15" s="141" customFormat="1" ht="15.75" x14ac:dyDescent="0.25">
      <c r="A18" s="136">
        <v>4</v>
      </c>
      <c r="B18" s="116" t="str">
        <f>$B$7&amp;$A$12&amp;$A$15&amp;$B$9</f>
        <v>WP</v>
      </c>
      <c r="C18" s="57" t="s">
        <v>360</v>
      </c>
      <c r="D18" s="58" t="str">
        <f t="shared" si="0"/>
        <v>..</v>
      </c>
      <c r="E18" s="58">
        <f t="shared" si="0"/>
        <v>14.04</v>
      </c>
      <c r="F18" s="58">
        <f t="shared" si="0"/>
        <v>14.8</v>
      </c>
      <c r="G18" s="58">
        <f t="shared" si="0"/>
        <v>16.14</v>
      </c>
      <c r="H18" s="60">
        <f>IF(ISERROR((G18-F18)/F18),"x",((G18-F18)/F18))</f>
        <v>9.0540540540540532E-2</v>
      </c>
      <c r="I18" s="56"/>
      <c r="J18" s="137"/>
      <c r="K18" s="138"/>
      <c r="L18" s="139"/>
      <c r="M18" s="139"/>
      <c r="N18" s="140"/>
      <c r="O18" s="140"/>
    </row>
    <row r="19" spans="1:15" s="141" customFormat="1" ht="15.75" x14ac:dyDescent="0.25">
      <c r="A19" s="136">
        <v>5</v>
      </c>
      <c r="B19" s="116" t="str">
        <f>$B$7&amp;$A$12&amp;$A$15&amp;$B$9</f>
        <v>WP</v>
      </c>
      <c r="C19" s="61" t="s">
        <v>363</v>
      </c>
      <c r="D19" s="62">
        <f t="shared" si="0"/>
        <v>0</v>
      </c>
      <c r="E19" s="62">
        <f t="shared" si="0"/>
        <v>0</v>
      </c>
      <c r="F19" s="62">
        <f t="shared" si="0"/>
        <v>1</v>
      </c>
      <c r="G19" s="62">
        <f t="shared" si="0"/>
        <v>1</v>
      </c>
      <c r="H19" s="63">
        <f>IF(ISERROR((G19-F19)/F19),"x",((G19-F19)/F19))</f>
        <v>0</v>
      </c>
      <c r="I19" s="56"/>
      <c r="J19" s="137"/>
      <c r="K19" s="138"/>
      <c r="L19" s="139"/>
      <c r="M19" s="139"/>
      <c r="N19" s="140"/>
      <c r="O19" s="140"/>
    </row>
    <row r="20" spans="1:15" s="143" customFormat="1" ht="15" x14ac:dyDescent="0.2">
      <c r="A20" s="142"/>
      <c r="C20" s="44"/>
      <c r="D20" s="44"/>
      <c r="E20" s="64"/>
      <c r="F20" s="64"/>
      <c r="G20" s="64"/>
      <c r="H20" s="44"/>
      <c r="I20" s="44"/>
      <c r="J20" s="144"/>
      <c r="K20" s="144"/>
      <c r="L20" s="144"/>
      <c r="M20" s="144"/>
      <c r="N20" s="144"/>
      <c r="O20" s="144"/>
    </row>
    <row r="21" spans="1:15" s="143" customFormat="1" ht="15.75" x14ac:dyDescent="0.25">
      <c r="A21" s="142"/>
      <c r="C21" s="148" t="s">
        <v>34</v>
      </c>
      <c r="D21" s="66"/>
      <c r="E21" s="66"/>
      <c r="F21" s="66"/>
      <c r="G21" s="66"/>
      <c r="H21" s="44"/>
      <c r="I21" s="44"/>
      <c r="J21" s="144"/>
      <c r="K21" s="144"/>
      <c r="L21" s="144"/>
      <c r="M21" s="144"/>
      <c r="N21" s="144"/>
      <c r="O21" s="144"/>
    </row>
    <row r="22" spans="1:15" s="143" customFormat="1" ht="15" x14ac:dyDescent="0.2">
      <c r="A22" s="142"/>
      <c r="C22" s="67" t="s">
        <v>313</v>
      </c>
      <c r="D22" s="44"/>
      <c r="E22" s="44"/>
      <c r="F22" s="44"/>
      <c r="G22" s="44"/>
      <c r="H22" s="44"/>
      <c r="I22" s="44"/>
      <c r="J22" s="144"/>
      <c r="K22" s="144"/>
      <c r="L22" s="144"/>
      <c r="M22" s="144"/>
      <c r="N22" s="144"/>
      <c r="O22" s="144"/>
    </row>
    <row r="23" spans="1:15" s="143" customFormat="1" ht="15" x14ac:dyDescent="0.2">
      <c r="A23" s="142"/>
      <c r="C23" s="67" t="s">
        <v>362</v>
      </c>
      <c r="D23" s="68"/>
      <c r="E23" s="68"/>
      <c r="F23" s="68"/>
      <c r="G23" s="68"/>
      <c r="H23" s="44"/>
      <c r="I23" s="44"/>
      <c r="J23" s="144"/>
      <c r="K23" s="144"/>
      <c r="L23" s="144"/>
      <c r="M23" s="144"/>
      <c r="N23" s="144"/>
      <c r="O23" s="144"/>
    </row>
    <row r="24" spans="1:15" s="143" customFormat="1" ht="15" x14ac:dyDescent="0.2">
      <c r="A24" s="142"/>
      <c r="C24" s="67"/>
      <c r="D24" s="68"/>
      <c r="E24" s="68"/>
      <c r="F24" s="68"/>
      <c r="G24" s="68"/>
      <c r="H24" s="44"/>
      <c r="I24" s="44"/>
      <c r="J24" s="144"/>
      <c r="K24" s="144"/>
      <c r="L24" s="144"/>
      <c r="M24" s="144"/>
      <c r="N24" s="144"/>
      <c r="O24" s="144"/>
    </row>
    <row r="25" spans="1:15" s="143" customFormat="1" ht="15.75" x14ac:dyDescent="0.25">
      <c r="B25" s="142"/>
      <c r="C25" s="147" t="s">
        <v>10</v>
      </c>
      <c r="D25" s="68"/>
      <c r="E25" s="68"/>
      <c r="F25" s="68"/>
      <c r="G25" s="68"/>
      <c r="H25" s="44"/>
      <c r="I25" s="44"/>
      <c r="J25" s="144"/>
      <c r="K25" s="144"/>
      <c r="L25" s="144"/>
      <c r="M25" s="144"/>
      <c r="N25" s="144"/>
      <c r="O25" s="144"/>
    </row>
    <row r="26" spans="1:15" s="145" customFormat="1" ht="15.75" x14ac:dyDescent="0.25">
      <c r="B26" s="142"/>
      <c r="C26" s="69" t="s">
        <v>414</v>
      </c>
      <c r="D26" s="70"/>
      <c r="E26" s="70"/>
      <c r="F26" s="70"/>
      <c r="G26" s="70"/>
      <c r="H26" s="70"/>
      <c r="I26" s="70"/>
      <c r="J26" s="146"/>
      <c r="K26" s="146"/>
      <c r="L26" s="146"/>
      <c r="M26" s="146"/>
      <c r="N26" s="146"/>
      <c r="O26" s="146"/>
    </row>
    <row r="27" spans="1:15" s="145" customFormat="1" ht="15" x14ac:dyDescent="0.2">
      <c r="B27" s="142"/>
      <c r="C27" s="71" t="s">
        <v>309</v>
      </c>
      <c r="D27" s="70"/>
      <c r="E27" s="70"/>
      <c r="F27" s="70"/>
      <c r="G27" s="70"/>
      <c r="H27" s="70"/>
      <c r="I27" s="70"/>
      <c r="J27" s="146"/>
      <c r="K27" s="146"/>
      <c r="L27" s="146"/>
      <c r="M27" s="146"/>
      <c r="N27" s="146"/>
      <c r="O27" s="146"/>
    </row>
    <row r="28" spans="1:15" s="145" customFormat="1" ht="15" x14ac:dyDescent="0.2">
      <c r="B28" s="142"/>
      <c r="C28" s="71" t="s">
        <v>310</v>
      </c>
      <c r="D28" s="70"/>
      <c r="E28" s="70"/>
      <c r="F28" s="70"/>
      <c r="G28" s="70"/>
      <c r="H28" s="70"/>
      <c r="I28" s="70"/>
      <c r="J28" s="146"/>
      <c r="K28" s="146"/>
      <c r="L28" s="146"/>
      <c r="M28" s="146"/>
      <c r="N28" s="146"/>
      <c r="O28" s="146"/>
    </row>
    <row r="29" spans="1:15" s="145" customFormat="1" ht="15" x14ac:dyDescent="0.2">
      <c r="B29" s="142"/>
      <c r="C29" s="71" t="s">
        <v>311</v>
      </c>
      <c r="D29" s="70"/>
      <c r="E29" s="70"/>
      <c r="F29" s="70"/>
      <c r="G29" s="70"/>
      <c r="H29" s="70"/>
      <c r="I29" s="70"/>
      <c r="J29" s="146"/>
      <c r="K29" s="146"/>
      <c r="L29" s="146"/>
      <c r="M29" s="146"/>
      <c r="N29" s="146"/>
      <c r="O29" s="146"/>
    </row>
    <row r="30" spans="1:15" s="145" customFormat="1" ht="15" x14ac:dyDescent="0.2">
      <c r="A30" s="142"/>
      <c r="C30" s="65" t="s">
        <v>308</v>
      </c>
      <c r="D30" s="65"/>
      <c r="E30" s="65"/>
      <c r="F30" s="65"/>
      <c r="G30" s="65"/>
      <c r="H30" s="70"/>
      <c r="I30" s="70"/>
      <c r="J30" s="146"/>
      <c r="K30" s="146"/>
      <c r="L30" s="146"/>
      <c r="M30" s="146"/>
      <c r="N30" s="146"/>
      <c r="O30" s="146"/>
    </row>
    <row r="31" spans="1:15" s="145" customFormat="1" ht="15.75" x14ac:dyDescent="0.25">
      <c r="A31" s="142"/>
      <c r="C31" s="72" t="s">
        <v>415</v>
      </c>
      <c r="D31" s="70"/>
      <c r="E31" s="70"/>
      <c r="F31" s="70"/>
      <c r="G31" s="70"/>
      <c r="H31" s="70"/>
      <c r="I31" s="70"/>
      <c r="J31" s="146"/>
      <c r="K31" s="146"/>
      <c r="L31" s="146"/>
      <c r="M31" s="146"/>
      <c r="N31" s="146"/>
      <c r="O31" s="146"/>
    </row>
    <row r="32" spans="1:15" ht="15" x14ac:dyDescent="0.2">
      <c r="C32" s="73" t="s">
        <v>314</v>
      </c>
      <c r="D32" s="44"/>
      <c r="E32" s="44"/>
      <c r="F32" s="44"/>
      <c r="G32" s="44"/>
      <c r="H32" s="44"/>
      <c r="I32" s="44"/>
      <c r="J32" s="125"/>
      <c r="K32" s="125"/>
      <c r="L32" s="125"/>
      <c r="M32" s="125"/>
      <c r="N32" s="125"/>
      <c r="O32" s="125"/>
    </row>
    <row r="33" spans="3:15" ht="15" x14ac:dyDescent="0.2">
      <c r="C33" s="67" t="s">
        <v>315</v>
      </c>
      <c r="D33" s="44"/>
      <c r="E33" s="44"/>
      <c r="F33" s="44"/>
      <c r="G33" s="44"/>
      <c r="H33" s="44"/>
      <c r="I33" s="44"/>
      <c r="J33" s="125"/>
      <c r="K33" s="125"/>
      <c r="L33" s="125"/>
      <c r="M33" s="125"/>
      <c r="N33" s="125"/>
      <c r="O33" s="125"/>
    </row>
    <row r="34" spans="3:15" ht="15.75" x14ac:dyDescent="0.25">
      <c r="C34" s="67" t="s">
        <v>416</v>
      </c>
      <c r="D34" s="44"/>
      <c r="E34" s="44"/>
      <c r="F34" s="44"/>
      <c r="G34" s="44"/>
      <c r="H34" s="44"/>
      <c r="I34" s="44"/>
      <c r="J34" s="125"/>
      <c r="K34" s="125"/>
      <c r="L34" s="125"/>
      <c r="M34" s="125"/>
      <c r="N34" s="125"/>
      <c r="O34" s="125"/>
    </row>
    <row r="35" spans="3:15" ht="15" x14ac:dyDescent="0.2">
      <c r="C35" s="44" t="s">
        <v>359</v>
      </c>
      <c r="D35" s="44"/>
      <c r="E35" s="44"/>
      <c r="F35" s="44"/>
      <c r="G35" s="44"/>
      <c r="H35" s="44"/>
      <c r="I35" s="44"/>
      <c r="J35" s="125"/>
      <c r="K35" s="125"/>
      <c r="L35" s="125"/>
      <c r="M35" s="125"/>
      <c r="N35" s="125"/>
      <c r="O35" s="125"/>
    </row>
    <row r="36" spans="3:15" ht="15.75" x14ac:dyDescent="0.25">
      <c r="C36" s="67" t="s">
        <v>417</v>
      </c>
      <c r="D36" s="44"/>
      <c r="E36" s="44"/>
      <c r="F36" s="44"/>
      <c r="G36" s="44"/>
      <c r="H36" s="44"/>
      <c r="I36" s="44"/>
      <c r="J36" s="125"/>
      <c r="K36" s="125"/>
      <c r="L36" s="125"/>
      <c r="M36" s="125"/>
      <c r="N36" s="125"/>
      <c r="O36" s="125"/>
    </row>
    <row r="37" spans="3:15" ht="15.75" x14ac:dyDescent="0.25">
      <c r="C37" s="67" t="s">
        <v>421</v>
      </c>
      <c r="D37" s="44"/>
      <c r="E37" s="44"/>
      <c r="F37" s="44"/>
      <c r="G37" s="44"/>
      <c r="H37" s="44"/>
      <c r="I37" s="44"/>
      <c r="J37" s="125"/>
      <c r="K37" s="125"/>
      <c r="L37" s="125"/>
      <c r="M37" s="125"/>
      <c r="N37" s="125"/>
      <c r="O37" s="125"/>
    </row>
    <row r="38" spans="3:15" ht="15" x14ac:dyDescent="0.2">
      <c r="C38" s="67" t="s">
        <v>422</v>
      </c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</row>
    <row r="39" spans="3:15" x14ac:dyDescent="0.2"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3:15" x14ac:dyDescent="0.2"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</row>
    <row r="41" spans="3:15" x14ac:dyDescent="0.2"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</row>
    <row r="42" spans="3:15" x14ac:dyDescent="0.2"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</row>
    <row r="43" spans="3:15" x14ac:dyDescent="0.2"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</row>
    <row r="44" spans="3:15" x14ac:dyDescent="0.2"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</row>
    <row r="45" spans="3:15" x14ac:dyDescent="0.2"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</row>
    <row r="46" spans="3:15" x14ac:dyDescent="0.2"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</row>
    <row r="47" spans="3:15" x14ac:dyDescent="0.2"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</row>
    <row r="48" spans="3:15" x14ac:dyDescent="0.2"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3:15" x14ac:dyDescent="0.2"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</row>
    <row r="50" spans="3:15" x14ac:dyDescent="0.2"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</row>
    <row r="51" spans="3:15" x14ac:dyDescent="0.2"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</row>
    <row r="52" spans="3:15" x14ac:dyDescent="0.2"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</row>
    <row r="53" spans="3:15" x14ac:dyDescent="0.2"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spans="3:15" x14ac:dyDescent="0.2"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</row>
    <row r="55" spans="3:15" x14ac:dyDescent="0.2"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</row>
    <row r="56" spans="3:15" x14ac:dyDescent="0.2"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</row>
    <row r="57" spans="3:15" x14ac:dyDescent="0.2"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</row>
    <row r="58" spans="3:15" x14ac:dyDescent="0.2"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</row>
    <row r="59" spans="3:15" x14ac:dyDescent="0.2"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</row>
    <row r="60" spans="3:15" x14ac:dyDescent="0.2"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</row>
    <row r="61" spans="3:15" x14ac:dyDescent="0.2"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</row>
    <row r="62" spans="3:15" x14ac:dyDescent="0.2"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</row>
    <row r="63" spans="3:15" x14ac:dyDescent="0.2"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</row>
    <row r="64" spans="3:15" x14ac:dyDescent="0.2"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</row>
    <row r="65" spans="3:15" x14ac:dyDescent="0.2"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</row>
    <row r="66" spans="3:15" x14ac:dyDescent="0.2"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</row>
    <row r="67" spans="3:15" x14ac:dyDescent="0.2"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</row>
    <row r="68" spans="3:15" x14ac:dyDescent="0.2"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</row>
    <row r="69" spans="3:15" x14ac:dyDescent="0.2"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</row>
    <row r="70" spans="3:15" x14ac:dyDescent="0.2"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3:15" x14ac:dyDescent="0.2"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</row>
    <row r="72" spans="3:15" x14ac:dyDescent="0.2"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</row>
    <row r="73" spans="3:15" x14ac:dyDescent="0.2"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</row>
    <row r="74" spans="3:15" x14ac:dyDescent="0.2"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</row>
    <row r="75" spans="3:15" x14ac:dyDescent="0.2"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</row>
    <row r="76" spans="3:15" x14ac:dyDescent="0.2"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</row>
    <row r="77" spans="3:15" x14ac:dyDescent="0.2"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</row>
    <row r="78" spans="3:15" x14ac:dyDescent="0.2"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</row>
    <row r="79" spans="3:15" x14ac:dyDescent="0.2"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</row>
    <row r="80" spans="3:15" x14ac:dyDescent="0.2"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</row>
    <row r="81" spans="3:15" x14ac:dyDescent="0.2"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</row>
    <row r="82" spans="3:15" x14ac:dyDescent="0.2"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</row>
    <row r="83" spans="3:15" x14ac:dyDescent="0.2"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</row>
    <row r="84" spans="3:15" x14ac:dyDescent="0.2"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</row>
    <row r="85" spans="3:15" x14ac:dyDescent="0.2"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</row>
    <row r="86" spans="3:15" x14ac:dyDescent="0.2"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</row>
    <row r="87" spans="3:15" x14ac:dyDescent="0.2"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</row>
    <row r="88" spans="3:15" x14ac:dyDescent="0.2"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</row>
    <row r="89" spans="3:15" x14ac:dyDescent="0.2"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</row>
    <row r="90" spans="3:15" x14ac:dyDescent="0.2"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</row>
    <row r="91" spans="3:15" x14ac:dyDescent="0.2"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</row>
    <row r="92" spans="3:15" x14ac:dyDescent="0.2"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</row>
    <row r="93" spans="3:15" x14ac:dyDescent="0.2"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</row>
    <row r="94" spans="3:15" x14ac:dyDescent="0.2"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</row>
    <row r="95" spans="3:15" x14ac:dyDescent="0.2"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</row>
    <row r="96" spans="3:15" x14ac:dyDescent="0.2"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</row>
    <row r="97" spans="3:15" x14ac:dyDescent="0.2"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</row>
  </sheetData>
  <sheetProtection formatColumns="0" formatRows="0"/>
  <pageMargins left="0.39370078740157483" right="0.39370078740157483" top="0.39370078740157483" bottom="0.39370078740157483" header="0.51181102362204722" footer="0.3"/>
  <pageSetup paperSize="9" scale="7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3" r:id="rId4" name="Drop Down 5">
              <controlPr defaultSize="0" autoLine="0" autoPict="0">
                <anchor moveWithCells="1">
                  <from>
                    <xdr:col>2</xdr:col>
                    <xdr:colOff>123825</xdr:colOff>
                    <xdr:row>3</xdr:row>
                    <xdr:rowOff>142875</xdr:rowOff>
                  </from>
                  <to>
                    <xdr:col>2</xdr:col>
                    <xdr:colOff>3000375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5" name="Drop Down 6">
              <controlPr defaultSize="0" autoLine="0" autoPict="0">
                <anchor moveWithCells="1">
                  <from>
                    <xdr:col>2</xdr:col>
                    <xdr:colOff>133350</xdr:colOff>
                    <xdr:row>6</xdr:row>
                    <xdr:rowOff>123825</xdr:rowOff>
                  </from>
                  <to>
                    <xdr:col>2</xdr:col>
                    <xdr:colOff>3009900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755"/>
  <sheetViews>
    <sheetView zoomScaleNormal="100" workbookViewId="0">
      <pane ySplit="2" topLeftCell="A3" activePane="bottomLeft" state="frozenSplit"/>
      <selection sqref="A1:B1"/>
      <selection pane="bottomLeft"/>
    </sheetView>
  </sheetViews>
  <sheetFormatPr defaultRowHeight="11.25" x14ac:dyDescent="0.2"/>
  <cols>
    <col min="1" max="1" width="17.1640625" style="30" customWidth="1"/>
    <col min="2" max="4" width="17.1640625" style="11" customWidth="1"/>
    <col min="5" max="5" width="8.1640625" style="11" bestFit="1" customWidth="1"/>
    <col min="6" max="7" width="5" style="11" bestFit="1" customWidth="1"/>
    <col min="8" max="8" width="5.83203125" style="11" bestFit="1" customWidth="1"/>
    <col min="9" max="12" width="5" style="11" bestFit="1" customWidth="1"/>
    <col min="13" max="13" width="7.6640625" style="11" customWidth="1"/>
    <col min="14" max="15" width="5" style="11" bestFit="1" customWidth="1"/>
    <col min="16" max="16384" width="9.33203125" style="11"/>
  </cols>
  <sheetData>
    <row r="1" spans="1:15" x14ac:dyDescent="0.2">
      <c r="B1" s="11" t="s">
        <v>72</v>
      </c>
      <c r="C1" s="11" t="s">
        <v>176</v>
      </c>
      <c r="D1" s="11" t="s">
        <v>177</v>
      </c>
      <c r="E1" s="11" t="s">
        <v>358</v>
      </c>
    </row>
    <row r="2" spans="1:15" x14ac:dyDescent="0.2">
      <c r="A2" s="31" t="s">
        <v>361</v>
      </c>
      <c r="B2" s="21" t="s">
        <v>93</v>
      </c>
      <c r="C2" s="21" t="s">
        <v>75</v>
      </c>
      <c r="D2" s="21" t="s">
        <v>36</v>
      </c>
      <c r="E2" s="21" t="s">
        <v>94</v>
      </c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">
      <c r="A3" s="31" t="s">
        <v>179</v>
      </c>
      <c r="B3" s="24" t="s">
        <v>303</v>
      </c>
      <c r="C3" s="24" t="s">
        <v>303</v>
      </c>
      <c r="D3" s="24" t="s">
        <v>303</v>
      </c>
      <c r="F3" s="22"/>
      <c r="G3" s="22"/>
      <c r="H3" s="22"/>
    </row>
    <row r="4" spans="1:15" x14ac:dyDescent="0.2">
      <c r="A4" s="30" t="s">
        <v>180</v>
      </c>
      <c r="B4" s="11">
        <v>65.72</v>
      </c>
      <c r="C4" s="11">
        <v>13.8</v>
      </c>
      <c r="D4" s="11">
        <v>2</v>
      </c>
      <c r="F4" s="22"/>
      <c r="G4" s="22"/>
      <c r="H4" s="22"/>
    </row>
    <row r="5" spans="1:15" x14ac:dyDescent="0.2">
      <c r="A5" s="30" t="s">
        <v>181</v>
      </c>
      <c r="B5" s="25">
        <f>18.04</f>
        <v>18.04</v>
      </c>
      <c r="C5" s="11">
        <v>0</v>
      </c>
      <c r="D5" s="11">
        <v>0</v>
      </c>
      <c r="F5" s="22"/>
      <c r="G5" s="22"/>
      <c r="H5" s="22"/>
    </row>
    <row r="6" spans="1:15" x14ac:dyDescent="0.2">
      <c r="A6" s="30" t="s">
        <v>182</v>
      </c>
      <c r="B6" s="11">
        <v>22.18</v>
      </c>
      <c r="C6" s="11">
        <v>0</v>
      </c>
      <c r="D6" s="11">
        <v>0</v>
      </c>
      <c r="F6" s="22"/>
      <c r="G6" s="22"/>
      <c r="H6" s="22"/>
    </row>
    <row r="7" spans="1:15" x14ac:dyDescent="0.2">
      <c r="A7" s="30" t="s">
        <v>183</v>
      </c>
      <c r="B7" s="11">
        <v>19.579999999999998</v>
      </c>
      <c r="C7" s="11">
        <v>2.6</v>
      </c>
      <c r="D7" s="11">
        <v>0</v>
      </c>
      <c r="E7" s="22"/>
      <c r="F7" s="22"/>
      <c r="G7" s="22"/>
      <c r="H7" s="22"/>
    </row>
    <row r="8" spans="1:15" x14ac:dyDescent="0.2">
      <c r="A8" s="30" t="s">
        <v>184</v>
      </c>
      <c r="B8" s="11">
        <v>32.4</v>
      </c>
      <c r="C8" s="11">
        <v>1.76</v>
      </c>
      <c r="D8" s="11">
        <v>0</v>
      </c>
      <c r="E8" s="22"/>
      <c r="F8" s="22"/>
      <c r="G8" s="22"/>
      <c r="H8" s="22"/>
    </row>
    <row r="9" spans="1:15" x14ac:dyDescent="0.2">
      <c r="A9" s="30" t="s">
        <v>185</v>
      </c>
      <c r="B9" s="11">
        <v>48.980000000000004</v>
      </c>
      <c r="C9" s="11">
        <v>4.3600000000000003</v>
      </c>
      <c r="D9" s="11">
        <v>3</v>
      </c>
      <c r="E9" s="22"/>
      <c r="F9" s="22"/>
      <c r="G9" s="22"/>
      <c r="H9" s="22"/>
    </row>
    <row r="10" spans="1:15" x14ac:dyDescent="0.2">
      <c r="A10" s="30" t="s">
        <v>186</v>
      </c>
      <c r="B10" s="11">
        <v>94.55</v>
      </c>
      <c r="C10" s="11">
        <v>15.84</v>
      </c>
      <c r="D10" s="11">
        <v>0</v>
      </c>
      <c r="E10" s="22"/>
      <c r="F10" s="22"/>
      <c r="G10" s="22"/>
      <c r="H10" s="22"/>
    </row>
    <row r="11" spans="1:15" x14ac:dyDescent="0.2">
      <c r="A11" s="30" t="s">
        <v>187</v>
      </c>
      <c r="B11" s="11">
        <v>65.390000000000015</v>
      </c>
      <c r="C11" s="11">
        <v>8</v>
      </c>
      <c r="D11" s="11">
        <v>0</v>
      </c>
      <c r="E11" s="22"/>
      <c r="F11" s="22"/>
      <c r="G11" s="22"/>
      <c r="H11" s="22"/>
    </row>
    <row r="12" spans="1:15" x14ac:dyDescent="0.2">
      <c r="A12" s="30" t="s">
        <v>188</v>
      </c>
      <c r="B12" s="11">
        <v>15</v>
      </c>
      <c r="C12" s="11">
        <v>9</v>
      </c>
      <c r="D12" s="11">
        <v>5</v>
      </c>
      <c r="E12" s="22"/>
      <c r="F12" s="22"/>
      <c r="G12" s="22"/>
      <c r="H12" s="22"/>
    </row>
    <row r="13" spans="1:15" x14ac:dyDescent="0.2">
      <c r="A13" s="30" t="s">
        <v>189</v>
      </c>
      <c r="B13" s="24" t="s">
        <v>303</v>
      </c>
      <c r="C13" s="24" t="s">
        <v>303</v>
      </c>
      <c r="D13" s="24" t="s">
        <v>303</v>
      </c>
      <c r="E13" s="22"/>
      <c r="F13" s="22"/>
      <c r="G13" s="22"/>
      <c r="H13" s="22"/>
    </row>
    <row r="14" spans="1:15" x14ac:dyDescent="0.2">
      <c r="A14" s="30" t="s">
        <v>190</v>
      </c>
      <c r="B14" s="11">
        <v>6</v>
      </c>
      <c r="C14" s="11">
        <v>0</v>
      </c>
      <c r="D14" s="11">
        <v>0</v>
      </c>
      <c r="E14" s="22"/>
      <c r="F14" s="22"/>
      <c r="G14" s="22"/>
      <c r="H14" s="22"/>
    </row>
    <row r="15" spans="1:15" x14ac:dyDescent="0.2">
      <c r="A15" s="30" t="s">
        <v>191</v>
      </c>
      <c r="B15" s="11">
        <v>6</v>
      </c>
      <c r="C15" s="11">
        <v>0</v>
      </c>
      <c r="D15" s="11">
        <v>0</v>
      </c>
      <c r="E15" s="22"/>
      <c r="F15" s="22"/>
      <c r="G15" s="22"/>
      <c r="H15" s="22"/>
    </row>
    <row r="16" spans="1:15" x14ac:dyDescent="0.2">
      <c r="A16" s="30" t="s">
        <v>192</v>
      </c>
      <c r="B16" s="11">
        <v>18.439999999999998</v>
      </c>
      <c r="C16" s="11">
        <v>6.75</v>
      </c>
      <c r="D16" s="11">
        <v>0</v>
      </c>
      <c r="E16" s="22"/>
      <c r="F16" s="22"/>
      <c r="G16" s="22"/>
      <c r="H16" s="22"/>
    </row>
    <row r="17" spans="1:8" x14ac:dyDescent="0.2">
      <c r="A17" s="30" t="s">
        <v>193</v>
      </c>
      <c r="B17" s="11">
        <v>15.51</v>
      </c>
      <c r="C17" s="11">
        <v>1</v>
      </c>
      <c r="D17" s="11">
        <v>0</v>
      </c>
      <c r="E17" s="22"/>
      <c r="F17" s="22"/>
      <c r="G17" s="22"/>
      <c r="H17" s="22"/>
    </row>
    <row r="18" spans="1:8" x14ac:dyDescent="0.2">
      <c r="A18" s="30" t="s">
        <v>194</v>
      </c>
      <c r="B18" s="11">
        <v>0</v>
      </c>
      <c r="C18" s="11">
        <v>0</v>
      </c>
      <c r="D18" s="11">
        <v>0</v>
      </c>
      <c r="E18" s="22"/>
      <c r="F18" s="22"/>
      <c r="G18" s="22"/>
      <c r="H18" s="22"/>
    </row>
    <row r="19" spans="1:8" x14ac:dyDescent="0.2">
      <c r="A19" s="30" t="s">
        <v>195</v>
      </c>
      <c r="B19" s="11">
        <v>18.63</v>
      </c>
      <c r="C19" s="11">
        <v>0</v>
      </c>
      <c r="D19" s="11">
        <v>0</v>
      </c>
      <c r="E19" s="22"/>
      <c r="F19" s="22"/>
      <c r="G19" s="22"/>
      <c r="H19" s="22"/>
    </row>
    <row r="20" spans="1:8" x14ac:dyDescent="0.2">
      <c r="A20" s="30" t="s">
        <v>196</v>
      </c>
      <c r="B20" s="11">
        <v>2</v>
      </c>
      <c r="C20" s="11">
        <v>1</v>
      </c>
      <c r="D20" s="11">
        <v>0</v>
      </c>
      <c r="E20" s="22"/>
      <c r="F20" s="22"/>
      <c r="G20" s="22"/>
      <c r="H20" s="22"/>
    </row>
    <row r="21" spans="1:8" x14ac:dyDescent="0.2">
      <c r="A21" s="30" t="s">
        <v>197</v>
      </c>
      <c r="B21" s="11">
        <v>0</v>
      </c>
      <c r="C21" s="11">
        <v>0</v>
      </c>
      <c r="D21" s="11">
        <v>0</v>
      </c>
      <c r="E21" s="22"/>
      <c r="F21" s="22"/>
      <c r="G21" s="22"/>
      <c r="H21" s="22"/>
    </row>
    <row r="22" spans="1:8" x14ac:dyDescent="0.2">
      <c r="A22" s="30" t="s">
        <v>198</v>
      </c>
      <c r="B22" s="11">
        <v>0</v>
      </c>
      <c r="C22" s="11">
        <v>0</v>
      </c>
      <c r="D22" s="11">
        <v>0</v>
      </c>
      <c r="E22" s="22"/>
      <c r="F22" s="22"/>
      <c r="G22" s="22"/>
      <c r="H22" s="22"/>
    </row>
    <row r="23" spans="1:8" x14ac:dyDescent="0.2">
      <c r="A23" s="30" t="s">
        <v>199</v>
      </c>
      <c r="B23" s="11">
        <v>0</v>
      </c>
      <c r="C23" s="11">
        <v>0</v>
      </c>
      <c r="D23" s="11">
        <v>0</v>
      </c>
      <c r="E23" s="22"/>
      <c r="F23" s="22"/>
      <c r="G23" s="22"/>
      <c r="H23" s="22"/>
    </row>
    <row r="24" spans="1:8" x14ac:dyDescent="0.2">
      <c r="A24" s="30" t="s">
        <v>200</v>
      </c>
      <c r="B24" s="11">
        <v>0</v>
      </c>
      <c r="C24" s="11">
        <v>0</v>
      </c>
      <c r="D24" s="11">
        <v>0</v>
      </c>
      <c r="E24" s="22"/>
      <c r="F24" s="22"/>
      <c r="G24" s="22"/>
      <c r="H24" s="22"/>
    </row>
    <row r="25" spans="1:8" x14ac:dyDescent="0.2">
      <c r="A25" s="30" t="s">
        <v>201</v>
      </c>
      <c r="B25" s="11">
        <v>0</v>
      </c>
      <c r="C25" s="11">
        <v>0</v>
      </c>
      <c r="D25" s="11">
        <v>0</v>
      </c>
      <c r="E25" s="22"/>
      <c r="F25" s="22"/>
      <c r="G25" s="22"/>
      <c r="H25" s="22"/>
    </row>
    <row r="26" spans="1:8" x14ac:dyDescent="0.2">
      <c r="A26" s="30" t="s">
        <v>202</v>
      </c>
      <c r="B26" s="24" t="s">
        <v>303</v>
      </c>
      <c r="C26" s="24" t="s">
        <v>303</v>
      </c>
      <c r="D26" s="24" t="s">
        <v>303</v>
      </c>
      <c r="E26" s="22"/>
      <c r="F26" s="22"/>
      <c r="G26" s="22"/>
      <c r="H26" s="22"/>
    </row>
    <row r="27" spans="1:8" x14ac:dyDescent="0.2">
      <c r="A27" s="30" t="s">
        <v>203</v>
      </c>
      <c r="B27" s="11">
        <v>70</v>
      </c>
      <c r="C27" s="11">
        <v>14</v>
      </c>
      <c r="D27" s="11">
        <v>2</v>
      </c>
      <c r="E27" s="22"/>
      <c r="F27" s="22"/>
      <c r="G27" s="22"/>
      <c r="H27" s="22"/>
    </row>
    <row r="28" spans="1:8" x14ac:dyDescent="0.2">
      <c r="A28" s="30" t="s">
        <v>204</v>
      </c>
      <c r="B28" s="26">
        <v>21</v>
      </c>
      <c r="C28" s="11">
        <v>0</v>
      </c>
      <c r="D28" s="11">
        <v>0</v>
      </c>
      <c r="E28" s="22"/>
      <c r="F28" s="22"/>
      <c r="G28" s="22"/>
      <c r="H28" s="22"/>
    </row>
    <row r="29" spans="1:8" x14ac:dyDescent="0.2">
      <c r="A29" s="30" t="s">
        <v>205</v>
      </c>
      <c r="B29" s="11">
        <v>24</v>
      </c>
      <c r="C29" s="11">
        <v>0</v>
      </c>
      <c r="D29" s="11">
        <v>0</v>
      </c>
      <c r="E29" s="22"/>
      <c r="F29" s="22"/>
      <c r="G29" s="22"/>
      <c r="H29" s="22"/>
    </row>
    <row r="30" spans="1:8" x14ac:dyDescent="0.2">
      <c r="A30" s="30" t="s">
        <v>206</v>
      </c>
      <c r="B30" s="11">
        <v>21</v>
      </c>
      <c r="C30" s="11">
        <v>3</v>
      </c>
      <c r="D30" s="11">
        <v>0</v>
      </c>
      <c r="E30" s="22"/>
      <c r="F30" s="22"/>
      <c r="G30" s="22"/>
      <c r="H30" s="22"/>
    </row>
    <row r="31" spans="1:8" x14ac:dyDescent="0.2">
      <c r="A31" s="30" t="s">
        <v>207</v>
      </c>
      <c r="B31" s="11">
        <v>36</v>
      </c>
      <c r="C31" s="11">
        <v>2</v>
      </c>
      <c r="D31" s="11">
        <v>0</v>
      </c>
      <c r="E31" s="22"/>
      <c r="F31" s="22"/>
      <c r="G31" s="22"/>
      <c r="H31" s="22"/>
    </row>
    <row r="32" spans="1:8" x14ac:dyDescent="0.2">
      <c r="A32" s="30" t="s">
        <v>208</v>
      </c>
      <c r="B32" s="11">
        <v>59</v>
      </c>
      <c r="C32" s="11">
        <v>5</v>
      </c>
      <c r="D32" s="11">
        <v>3</v>
      </c>
      <c r="E32" s="22"/>
      <c r="F32" s="22"/>
      <c r="G32" s="22"/>
      <c r="H32" s="22"/>
    </row>
    <row r="33" spans="1:8" x14ac:dyDescent="0.2">
      <c r="A33" s="30" t="s">
        <v>209</v>
      </c>
      <c r="B33" s="11">
        <v>107</v>
      </c>
      <c r="C33" s="11">
        <v>16</v>
      </c>
      <c r="D33" s="11">
        <v>0</v>
      </c>
      <c r="E33" s="22"/>
      <c r="F33" s="22"/>
      <c r="G33" s="22"/>
      <c r="H33" s="22"/>
    </row>
    <row r="34" spans="1:8" x14ac:dyDescent="0.2">
      <c r="A34" s="30" t="s">
        <v>210</v>
      </c>
      <c r="B34" s="11">
        <v>71</v>
      </c>
      <c r="C34" s="11">
        <v>8</v>
      </c>
      <c r="D34" s="11">
        <v>0</v>
      </c>
      <c r="E34" s="22"/>
      <c r="F34" s="22"/>
      <c r="G34" s="22"/>
      <c r="H34" s="22"/>
    </row>
    <row r="35" spans="1:8" x14ac:dyDescent="0.2">
      <c r="A35" s="30" t="s">
        <v>211</v>
      </c>
      <c r="B35" s="11">
        <v>15</v>
      </c>
      <c r="C35" s="11">
        <v>9</v>
      </c>
      <c r="D35" s="11">
        <v>5</v>
      </c>
      <c r="E35" s="22"/>
      <c r="F35" s="22"/>
      <c r="G35" s="22"/>
      <c r="H35" s="22"/>
    </row>
    <row r="36" spans="1:8" x14ac:dyDescent="0.2">
      <c r="A36" s="30" t="s">
        <v>212</v>
      </c>
      <c r="B36" s="24" t="s">
        <v>303</v>
      </c>
      <c r="C36" s="24" t="s">
        <v>303</v>
      </c>
      <c r="D36" s="24" t="s">
        <v>303</v>
      </c>
      <c r="E36" s="22"/>
      <c r="F36" s="22"/>
      <c r="G36" s="22"/>
      <c r="H36" s="22"/>
    </row>
    <row r="37" spans="1:8" x14ac:dyDescent="0.2">
      <c r="A37" s="30" t="s">
        <v>213</v>
      </c>
      <c r="B37" s="11">
        <v>6</v>
      </c>
      <c r="C37" s="11">
        <v>0</v>
      </c>
      <c r="D37" s="11">
        <v>0</v>
      </c>
      <c r="E37" s="22"/>
      <c r="F37" s="22"/>
      <c r="G37" s="22"/>
      <c r="H37" s="22"/>
    </row>
    <row r="38" spans="1:8" x14ac:dyDescent="0.2">
      <c r="A38" s="30" t="s">
        <v>214</v>
      </c>
      <c r="B38" s="11">
        <v>6</v>
      </c>
      <c r="C38" s="11">
        <v>0</v>
      </c>
      <c r="D38" s="11">
        <v>0</v>
      </c>
      <c r="E38" s="22"/>
      <c r="F38" s="22"/>
      <c r="G38" s="22"/>
      <c r="H38" s="22"/>
    </row>
    <row r="39" spans="1:8" x14ac:dyDescent="0.2">
      <c r="A39" s="30" t="s">
        <v>215</v>
      </c>
      <c r="B39" s="11">
        <v>20</v>
      </c>
      <c r="C39" s="11">
        <v>7</v>
      </c>
      <c r="D39" s="11">
        <v>0</v>
      </c>
      <c r="E39" s="22"/>
      <c r="F39" s="22"/>
      <c r="G39" s="22"/>
      <c r="H39" s="22"/>
    </row>
    <row r="40" spans="1:8" x14ac:dyDescent="0.2">
      <c r="A40" s="30" t="s">
        <v>216</v>
      </c>
      <c r="B40" s="11">
        <v>17</v>
      </c>
      <c r="C40" s="11">
        <v>1</v>
      </c>
      <c r="D40" s="11">
        <v>0</v>
      </c>
      <c r="E40" s="22"/>
      <c r="F40" s="22"/>
      <c r="G40" s="22"/>
      <c r="H40" s="22"/>
    </row>
    <row r="41" spans="1:8" x14ac:dyDescent="0.2">
      <c r="A41" s="30" t="s">
        <v>217</v>
      </c>
      <c r="B41" s="11">
        <v>0</v>
      </c>
      <c r="C41" s="11">
        <v>0</v>
      </c>
      <c r="D41" s="11">
        <v>0</v>
      </c>
      <c r="E41" s="22"/>
      <c r="F41" s="22"/>
      <c r="G41" s="22"/>
      <c r="H41" s="22"/>
    </row>
    <row r="42" spans="1:8" x14ac:dyDescent="0.2">
      <c r="A42" s="30" t="s">
        <v>218</v>
      </c>
      <c r="B42" s="11">
        <v>21</v>
      </c>
      <c r="C42" s="11">
        <v>0</v>
      </c>
      <c r="D42" s="11">
        <v>0</v>
      </c>
      <c r="E42" s="22"/>
      <c r="F42" s="22"/>
      <c r="G42" s="22"/>
      <c r="H42" s="22"/>
    </row>
    <row r="43" spans="1:8" x14ac:dyDescent="0.2">
      <c r="A43" s="30" t="s">
        <v>219</v>
      </c>
      <c r="B43" s="11">
        <v>2</v>
      </c>
      <c r="C43" s="11">
        <v>1</v>
      </c>
      <c r="D43" s="11">
        <v>0</v>
      </c>
      <c r="E43" s="22"/>
      <c r="F43" s="22"/>
      <c r="G43" s="22"/>
      <c r="H43" s="22"/>
    </row>
    <row r="44" spans="1:8" x14ac:dyDescent="0.2">
      <c r="A44" s="30" t="s">
        <v>220</v>
      </c>
      <c r="B44" s="11">
        <v>0</v>
      </c>
      <c r="C44" s="11">
        <v>0</v>
      </c>
      <c r="D44" s="11">
        <v>0</v>
      </c>
      <c r="E44" s="22"/>
      <c r="F44" s="22"/>
      <c r="G44" s="22"/>
      <c r="H44" s="22"/>
    </row>
    <row r="45" spans="1:8" x14ac:dyDescent="0.2">
      <c r="A45" s="30" t="s">
        <v>221</v>
      </c>
      <c r="B45" s="11">
        <v>0</v>
      </c>
      <c r="C45" s="11">
        <v>0</v>
      </c>
      <c r="D45" s="11">
        <v>0</v>
      </c>
      <c r="E45" s="22"/>
      <c r="F45" s="22"/>
      <c r="G45" s="22"/>
      <c r="H45" s="22"/>
    </row>
    <row r="46" spans="1:8" x14ac:dyDescent="0.2">
      <c r="A46" s="30" t="s">
        <v>222</v>
      </c>
      <c r="B46" s="11">
        <v>0</v>
      </c>
      <c r="C46" s="11">
        <v>0</v>
      </c>
      <c r="D46" s="11">
        <v>0</v>
      </c>
      <c r="E46" s="22"/>
      <c r="F46" s="22"/>
      <c r="G46" s="22"/>
      <c r="H46" s="22"/>
    </row>
    <row r="47" spans="1:8" x14ac:dyDescent="0.2">
      <c r="A47" s="30" t="s">
        <v>223</v>
      </c>
      <c r="B47" s="11">
        <v>0</v>
      </c>
      <c r="C47" s="11">
        <v>0</v>
      </c>
      <c r="D47" s="11">
        <v>0</v>
      </c>
      <c r="E47" s="22"/>
      <c r="F47" s="22"/>
      <c r="G47" s="22"/>
      <c r="H47" s="22"/>
    </row>
    <row r="48" spans="1:8" x14ac:dyDescent="0.2">
      <c r="A48" s="30" t="s">
        <v>224</v>
      </c>
      <c r="B48" s="11">
        <v>0</v>
      </c>
      <c r="C48" s="11">
        <v>0</v>
      </c>
      <c r="D48" s="11">
        <v>0</v>
      </c>
      <c r="E48" s="22"/>
      <c r="F48" s="22"/>
      <c r="G48" s="22"/>
      <c r="H48" s="22"/>
    </row>
    <row r="49" spans="1:8" x14ac:dyDescent="0.2">
      <c r="A49" s="30" t="s">
        <v>225</v>
      </c>
      <c r="B49" s="24" t="s">
        <v>303</v>
      </c>
      <c r="C49" s="24" t="s">
        <v>303</v>
      </c>
      <c r="D49" s="24" t="s">
        <v>303</v>
      </c>
      <c r="E49" s="22"/>
      <c r="F49" s="22"/>
      <c r="G49" s="22"/>
      <c r="H49" s="22"/>
    </row>
    <row r="50" spans="1:8" x14ac:dyDescent="0.2">
      <c r="A50" s="30" t="s">
        <v>226</v>
      </c>
      <c r="B50" s="20">
        <v>229.85</v>
      </c>
      <c r="C50" s="20">
        <v>40.4</v>
      </c>
      <c r="D50" s="11">
        <v>7</v>
      </c>
      <c r="E50" s="22"/>
      <c r="F50" s="22"/>
      <c r="G50" s="22"/>
      <c r="H50" s="22"/>
    </row>
    <row r="51" spans="1:8" x14ac:dyDescent="0.2">
      <c r="A51" s="30" t="s">
        <v>227</v>
      </c>
      <c r="B51" s="20">
        <v>160.32</v>
      </c>
      <c r="C51" s="20">
        <v>20.11</v>
      </c>
      <c r="D51" s="11">
        <v>3</v>
      </c>
      <c r="E51" s="22"/>
      <c r="F51" s="22"/>
      <c r="G51" s="22"/>
      <c r="H51" s="22"/>
    </row>
    <row r="52" spans="1:8" x14ac:dyDescent="0.2">
      <c r="A52" s="30" t="s">
        <v>228</v>
      </c>
      <c r="B52" s="20">
        <v>20.63</v>
      </c>
      <c r="C52" s="20">
        <v>1</v>
      </c>
      <c r="D52" s="11">
        <v>0</v>
      </c>
      <c r="E52" s="22"/>
      <c r="F52" s="22"/>
      <c r="G52" s="22"/>
      <c r="H52" s="22"/>
    </row>
    <row r="53" spans="1:8" x14ac:dyDescent="0.2">
      <c r="A53" s="30" t="s">
        <v>229</v>
      </c>
      <c r="B53" s="27" t="s">
        <v>303</v>
      </c>
      <c r="C53" s="27" t="s">
        <v>303</v>
      </c>
      <c r="D53" s="24" t="s">
        <v>303</v>
      </c>
      <c r="E53" s="22"/>
      <c r="F53" s="22"/>
      <c r="G53" s="22"/>
      <c r="H53" s="22"/>
    </row>
    <row r="54" spans="1:8" x14ac:dyDescent="0.2">
      <c r="A54" s="30" t="s">
        <v>230</v>
      </c>
      <c r="B54" s="20">
        <v>252</v>
      </c>
      <c r="C54" s="20">
        <v>41</v>
      </c>
      <c r="D54" s="11">
        <v>7</v>
      </c>
      <c r="E54" s="22"/>
      <c r="F54" s="22"/>
      <c r="G54" s="22"/>
      <c r="H54" s="22"/>
    </row>
    <row r="55" spans="1:8" x14ac:dyDescent="0.2">
      <c r="A55" s="30" t="s">
        <v>231</v>
      </c>
      <c r="B55" s="20">
        <v>179</v>
      </c>
      <c r="C55" s="20">
        <v>21</v>
      </c>
      <c r="D55" s="11">
        <v>3</v>
      </c>
      <c r="E55" s="22"/>
      <c r="F55" s="22"/>
      <c r="G55" s="22"/>
      <c r="H55" s="22"/>
    </row>
    <row r="56" spans="1:8" x14ac:dyDescent="0.2">
      <c r="A56" s="30" t="s">
        <v>232</v>
      </c>
      <c r="B56" s="20">
        <v>23</v>
      </c>
      <c r="C56" s="20">
        <v>1</v>
      </c>
      <c r="D56" s="11">
        <v>0</v>
      </c>
      <c r="E56" s="22"/>
      <c r="F56" s="22"/>
      <c r="G56" s="22"/>
      <c r="H56" s="22"/>
    </row>
    <row r="57" spans="1:8" x14ac:dyDescent="0.2">
      <c r="A57" s="30" t="s">
        <v>233</v>
      </c>
      <c r="B57" s="26">
        <v>129</v>
      </c>
      <c r="C57" s="26">
        <v>13</v>
      </c>
      <c r="D57" s="28"/>
      <c r="E57" s="22"/>
      <c r="F57" s="22"/>
      <c r="G57" s="22"/>
      <c r="H57" s="22"/>
    </row>
    <row r="58" spans="1:8" x14ac:dyDescent="0.2">
      <c r="A58" s="30" t="s">
        <v>234</v>
      </c>
      <c r="B58" s="26">
        <v>32</v>
      </c>
      <c r="C58" s="26">
        <v>3</v>
      </c>
      <c r="D58" s="28"/>
      <c r="E58" s="22"/>
      <c r="F58" s="22"/>
      <c r="G58" s="22"/>
      <c r="H58" s="22"/>
    </row>
    <row r="59" spans="1:8" x14ac:dyDescent="0.2">
      <c r="A59" s="30" t="s">
        <v>235</v>
      </c>
      <c r="B59" s="26">
        <v>114</v>
      </c>
      <c r="C59" s="26">
        <v>12</v>
      </c>
      <c r="D59" s="28"/>
      <c r="E59" s="22"/>
      <c r="F59" s="22"/>
      <c r="G59" s="22"/>
      <c r="H59" s="22"/>
    </row>
    <row r="60" spans="1:8" x14ac:dyDescent="0.2">
      <c r="A60" s="30" t="s">
        <v>236</v>
      </c>
      <c r="B60" s="26">
        <v>69</v>
      </c>
      <c r="C60" s="26">
        <v>6</v>
      </c>
      <c r="D60" s="28">
        <v>1</v>
      </c>
      <c r="E60" s="22"/>
      <c r="F60" s="22"/>
      <c r="G60" s="22"/>
      <c r="H60" s="22"/>
    </row>
    <row r="61" spans="1:8" x14ac:dyDescent="0.2">
      <c r="A61" s="30" t="s">
        <v>237</v>
      </c>
      <c r="B61" s="26">
        <v>22</v>
      </c>
      <c r="C61" s="26">
        <v>2</v>
      </c>
      <c r="D61" s="28"/>
      <c r="E61" s="22"/>
      <c r="F61" s="22"/>
      <c r="G61" s="22"/>
      <c r="H61" s="22"/>
    </row>
    <row r="62" spans="1:8" x14ac:dyDescent="0.2">
      <c r="A62" s="30" t="s">
        <v>238</v>
      </c>
      <c r="B62" s="26">
        <v>13</v>
      </c>
      <c r="C62" s="26">
        <v>10</v>
      </c>
      <c r="D62" s="28">
        <v>5</v>
      </c>
      <c r="E62" s="22"/>
      <c r="F62" s="22"/>
      <c r="G62" s="22"/>
      <c r="H62" s="22"/>
    </row>
    <row r="63" spans="1:8" x14ac:dyDescent="0.2">
      <c r="A63" s="30" t="s">
        <v>239</v>
      </c>
      <c r="B63" s="26">
        <v>67</v>
      </c>
      <c r="C63" s="26">
        <v>3</v>
      </c>
      <c r="D63" s="28">
        <v>3</v>
      </c>
      <c r="E63" s="22"/>
      <c r="F63" s="22"/>
      <c r="G63" s="22"/>
      <c r="H63" s="22"/>
    </row>
    <row r="64" spans="1:8" x14ac:dyDescent="0.2">
      <c r="A64" s="30" t="s">
        <v>240</v>
      </c>
      <c r="B64" s="26">
        <v>182</v>
      </c>
      <c r="C64" s="26">
        <v>17</v>
      </c>
      <c r="D64" s="28">
        <v>4</v>
      </c>
      <c r="E64" s="22"/>
      <c r="F64" s="22"/>
      <c r="G64" s="22"/>
      <c r="H64" s="22"/>
    </row>
    <row r="65" spans="1:8" x14ac:dyDescent="0.2">
      <c r="A65" s="30" t="s">
        <v>241</v>
      </c>
      <c r="B65" s="26">
        <v>24</v>
      </c>
      <c r="C65" s="26">
        <v>7</v>
      </c>
      <c r="D65" s="28">
        <v>2</v>
      </c>
      <c r="E65" s="22"/>
      <c r="F65" s="22"/>
      <c r="G65" s="22"/>
      <c r="H65" s="22"/>
    </row>
    <row r="66" spans="1:8" x14ac:dyDescent="0.2">
      <c r="A66" s="30" t="s">
        <v>242</v>
      </c>
      <c r="B66" s="26">
        <v>548</v>
      </c>
      <c r="C66" s="26">
        <v>79</v>
      </c>
      <c r="D66" s="28">
        <v>15</v>
      </c>
      <c r="E66" s="22"/>
      <c r="F66" s="22"/>
      <c r="G66" s="22"/>
      <c r="H66" s="22"/>
    </row>
    <row r="67" spans="1:8" x14ac:dyDescent="0.2">
      <c r="A67" s="30" t="s">
        <v>243</v>
      </c>
      <c r="B67" s="26">
        <v>6</v>
      </c>
      <c r="C67" s="26"/>
      <c r="D67" s="28"/>
      <c r="E67" s="22"/>
      <c r="F67" s="22"/>
      <c r="G67" s="22"/>
      <c r="H67" s="22"/>
    </row>
    <row r="68" spans="1:8" x14ac:dyDescent="0.2">
      <c r="A68" s="30" t="s">
        <v>244</v>
      </c>
      <c r="B68" s="26">
        <v>76</v>
      </c>
      <c r="C68" s="26">
        <v>10</v>
      </c>
      <c r="D68" s="28"/>
      <c r="E68" s="22"/>
      <c r="F68" s="22"/>
      <c r="G68" s="22"/>
      <c r="H68" s="22"/>
    </row>
    <row r="69" spans="1:8" x14ac:dyDescent="0.2">
      <c r="A69" s="30" t="s">
        <v>245</v>
      </c>
      <c r="B69" s="26">
        <v>20</v>
      </c>
      <c r="C69" s="26">
        <v>7</v>
      </c>
      <c r="D69" s="28"/>
      <c r="E69" s="22"/>
      <c r="F69" s="22"/>
      <c r="G69" s="22"/>
      <c r="H69" s="22"/>
    </row>
    <row r="70" spans="1:8" x14ac:dyDescent="0.2">
      <c r="A70" s="30" t="s">
        <v>246</v>
      </c>
      <c r="B70" s="26">
        <v>33</v>
      </c>
      <c r="C70" s="26">
        <v>2</v>
      </c>
      <c r="D70" s="28"/>
      <c r="E70" s="22"/>
      <c r="F70" s="22"/>
      <c r="G70" s="22"/>
      <c r="H70" s="22"/>
    </row>
    <row r="71" spans="1:8" x14ac:dyDescent="0.2">
      <c r="A71" s="30" t="s">
        <v>247</v>
      </c>
      <c r="B71" s="26">
        <v>15</v>
      </c>
      <c r="C71" s="26">
        <v>1</v>
      </c>
      <c r="D71" s="28"/>
      <c r="E71" s="22"/>
      <c r="F71" s="22"/>
      <c r="G71" s="22"/>
      <c r="H71" s="22"/>
    </row>
    <row r="72" spans="1:8" x14ac:dyDescent="0.2">
      <c r="A72" s="30" t="s">
        <v>248</v>
      </c>
      <c r="B72" s="26">
        <v>213</v>
      </c>
      <c r="C72" s="26">
        <v>42</v>
      </c>
      <c r="D72" s="28">
        <v>9</v>
      </c>
      <c r="E72" s="22"/>
      <c r="F72" s="22"/>
      <c r="G72" s="22"/>
      <c r="H72" s="22"/>
    </row>
    <row r="73" spans="1:8" x14ac:dyDescent="0.2">
      <c r="A73" s="30" t="s">
        <v>249</v>
      </c>
      <c r="B73" s="26">
        <v>15</v>
      </c>
      <c r="C73" s="26">
        <v>1</v>
      </c>
      <c r="D73" s="28"/>
      <c r="E73" s="22"/>
      <c r="F73" s="22"/>
      <c r="G73" s="22"/>
      <c r="H73" s="22"/>
    </row>
    <row r="74" spans="1:8" x14ac:dyDescent="0.2">
      <c r="A74" s="30" t="s">
        <v>250</v>
      </c>
      <c r="B74" s="26">
        <v>5</v>
      </c>
      <c r="C74" s="26"/>
      <c r="D74" s="28"/>
      <c r="E74" s="22"/>
      <c r="F74" s="22"/>
      <c r="G74" s="22"/>
      <c r="H74" s="22"/>
    </row>
    <row r="75" spans="1:8" x14ac:dyDescent="0.2">
      <c r="A75" s="30" t="s">
        <v>251</v>
      </c>
      <c r="B75" s="26">
        <v>116.21653333333339</v>
      </c>
      <c r="C75" s="26">
        <v>12.466666666666667</v>
      </c>
      <c r="D75" s="26"/>
      <c r="E75" s="22"/>
      <c r="F75" s="22"/>
      <c r="G75" s="22"/>
      <c r="H75" s="22"/>
    </row>
    <row r="76" spans="1:8" x14ac:dyDescent="0.2">
      <c r="A76" s="30" t="s">
        <v>252</v>
      </c>
      <c r="B76" s="26">
        <v>28.663200000000007</v>
      </c>
      <c r="C76" s="26">
        <v>2.6666666666666665</v>
      </c>
      <c r="D76" s="26"/>
      <c r="E76" s="22"/>
      <c r="F76" s="22"/>
      <c r="G76" s="22"/>
      <c r="H76" s="22"/>
    </row>
    <row r="77" spans="1:8" x14ac:dyDescent="0.2">
      <c r="A77" s="30" t="s">
        <v>253</v>
      </c>
      <c r="B77" s="26">
        <v>101.74399999999997</v>
      </c>
      <c r="C77" s="26">
        <v>11.92</v>
      </c>
      <c r="D77" s="26"/>
      <c r="E77" s="22"/>
      <c r="F77" s="22"/>
      <c r="G77" s="22"/>
      <c r="H77" s="22"/>
    </row>
    <row r="78" spans="1:8" x14ac:dyDescent="0.2">
      <c r="A78" s="30" t="s">
        <v>254</v>
      </c>
      <c r="B78" s="26">
        <v>61.92880000000001</v>
      </c>
      <c r="C78" s="26">
        <v>6</v>
      </c>
      <c r="D78" s="26">
        <v>1</v>
      </c>
      <c r="E78" s="22"/>
      <c r="F78" s="22"/>
      <c r="G78" s="22"/>
      <c r="H78" s="22"/>
    </row>
    <row r="79" spans="1:8" x14ac:dyDescent="0.2">
      <c r="A79" s="30" t="s">
        <v>255</v>
      </c>
      <c r="B79" s="26">
        <v>19.006666666666668</v>
      </c>
      <c r="C79" s="26">
        <v>1.8</v>
      </c>
      <c r="D79" s="26"/>
      <c r="E79" s="22"/>
      <c r="F79" s="22"/>
      <c r="G79" s="22"/>
      <c r="H79" s="22"/>
    </row>
    <row r="80" spans="1:8" x14ac:dyDescent="0.2">
      <c r="A80" s="30" t="s">
        <v>256</v>
      </c>
      <c r="B80" s="26">
        <v>12.600000000000001</v>
      </c>
      <c r="C80" s="26">
        <v>10</v>
      </c>
      <c r="D80" s="26">
        <v>4.6399999999999997</v>
      </c>
      <c r="E80" s="22"/>
      <c r="F80" s="22"/>
      <c r="G80" s="22"/>
      <c r="H80" s="22"/>
    </row>
    <row r="81" spans="1:8" x14ac:dyDescent="0.2">
      <c r="A81" s="30" t="s">
        <v>257</v>
      </c>
      <c r="B81" s="26">
        <v>53.681333333333328</v>
      </c>
      <c r="C81" s="26">
        <v>2.8</v>
      </c>
      <c r="D81" s="26">
        <v>3</v>
      </c>
      <c r="E81" s="22"/>
      <c r="F81" s="22"/>
      <c r="G81" s="22"/>
      <c r="H81" s="22"/>
    </row>
    <row r="82" spans="1:8" x14ac:dyDescent="0.2">
      <c r="A82" s="30" t="s">
        <v>258</v>
      </c>
      <c r="B82" s="26">
        <v>158.19013333333334</v>
      </c>
      <c r="C82" s="26">
        <v>16.546666666666667</v>
      </c>
      <c r="D82" s="26">
        <v>4</v>
      </c>
      <c r="E82" s="22"/>
      <c r="F82" s="22"/>
      <c r="G82" s="22"/>
      <c r="H82" s="22"/>
    </row>
    <row r="83" spans="1:8" x14ac:dyDescent="0.2">
      <c r="A83" s="30" t="s">
        <v>259</v>
      </c>
      <c r="B83" s="26">
        <v>21.0066666666667</v>
      </c>
      <c r="C83" s="26">
        <v>6.8</v>
      </c>
      <c r="D83" s="26">
        <v>2</v>
      </c>
      <c r="E83" s="22"/>
      <c r="F83" s="22"/>
      <c r="G83" s="22"/>
      <c r="H83" s="22"/>
    </row>
    <row r="84" spans="1:8" x14ac:dyDescent="0.2">
      <c r="A84" s="30" t="s">
        <v>260</v>
      </c>
      <c r="B84" s="26">
        <v>485.9776</v>
      </c>
      <c r="C84" s="26">
        <v>77.093333333333334</v>
      </c>
      <c r="D84" s="26">
        <v>14.04</v>
      </c>
      <c r="E84" s="22"/>
      <c r="F84" s="22"/>
      <c r="G84" s="22"/>
      <c r="H84" s="22"/>
    </row>
    <row r="85" spans="1:8" x14ac:dyDescent="0.2">
      <c r="A85" s="30" t="s">
        <v>261</v>
      </c>
      <c r="B85" s="26">
        <v>6</v>
      </c>
      <c r="C85" s="26"/>
      <c r="D85" s="26"/>
      <c r="E85" s="22"/>
      <c r="F85" s="22"/>
      <c r="G85" s="22"/>
      <c r="H85" s="22"/>
    </row>
    <row r="86" spans="1:8" x14ac:dyDescent="0.2">
      <c r="A86" s="30" t="s">
        <v>262</v>
      </c>
      <c r="B86" s="26">
        <v>69.51333333333335</v>
      </c>
      <c r="C86" s="26">
        <v>9.8000000000000007</v>
      </c>
      <c r="D86" s="26"/>
      <c r="E86" s="22"/>
      <c r="F86" s="22"/>
      <c r="G86" s="22"/>
      <c r="H86" s="22"/>
    </row>
    <row r="87" spans="1:8" x14ac:dyDescent="0.2">
      <c r="A87" s="30" t="s">
        <v>263</v>
      </c>
      <c r="B87" s="26">
        <v>18.740000000000002</v>
      </c>
      <c r="C87" s="26">
        <v>6.7466666666666661</v>
      </c>
      <c r="D87" s="26"/>
      <c r="E87" s="22"/>
      <c r="F87" s="22"/>
      <c r="G87" s="22"/>
      <c r="H87" s="22"/>
    </row>
    <row r="88" spans="1:8" x14ac:dyDescent="0.2">
      <c r="A88" s="30" t="s">
        <v>264</v>
      </c>
      <c r="B88" s="26">
        <v>28.709333333333333</v>
      </c>
      <c r="C88" s="26">
        <v>1.76</v>
      </c>
      <c r="D88" s="26"/>
      <c r="E88" s="22"/>
      <c r="F88" s="22"/>
      <c r="G88" s="22"/>
      <c r="H88" s="22"/>
    </row>
    <row r="89" spans="1:8" x14ac:dyDescent="0.2">
      <c r="A89" s="30" t="s">
        <v>265</v>
      </c>
      <c r="B89" s="26">
        <v>12.839999999999998</v>
      </c>
      <c r="C89" s="26">
        <v>1</v>
      </c>
      <c r="D89" s="26"/>
      <c r="E89" s="22"/>
      <c r="F89" s="22"/>
      <c r="G89" s="22"/>
      <c r="H89" s="22"/>
    </row>
    <row r="90" spans="1:8" x14ac:dyDescent="0.2">
      <c r="A90" s="30" t="s">
        <v>266</v>
      </c>
      <c r="B90" s="26">
        <v>190.56426666666661</v>
      </c>
      <c r="C90" s="26">
        <v>41.28</v>
      </c>
      <c r="D90" s="26">
        <v>8.0399999999999991</v>
      </c>
      <c r="E90" s="22"/>
      <c r="F90" s="22"/>
      <c r="G90" s="22"/>
      <c r="H90" s="22"/>
    </row>
    <row r="91" spans="1:8" x14ac:dyDescent="0.2">
      <c r="A91" s="30" t="s">
        <v>267</v>
      </c>
      <c r="B91" s="26">
        <v>14.600000000000001</v>
      </c>
      <c r="C91" s="26">
        <v>1</v>
      </c>
      <c r="D91" s="26"/>
      <c r="E91" s="22"/>
      <c r="F91" s="22"/>
      <c r="G91" s="22"/>
      <c r="H91" s="22"/>
    </row>
    <row r="92" spans="1:8" x14ac:dyDescent="0.2">
      <c r="A92" s="30" t="s">
        <v>268</v>
      </c>
      <c r="B92" s="26">
        <v>5</v>
      </c>
      <c r="C92" s="26"/>
      <c r="D92" s="26"/>
      <c r="E92" s="22"/>
      <c r="F92" s="22"/>
      <c r="G92" s="22"/>
      <c r="H92" s="22"/>
    </row>
    <row r="93" spans="1:8" x14ac:dyDescent="0.2">
      <c r="A93" s="32" t="s">
        <v>295</v>
      </c>
      <c r="B93" s="26">
        <v>38</v>
      </c>
      <c r="C93" s="26">
        <v>17</v>
      </c>
      <c r="D93" s="26">
        <v>4</v>
      </c>
      <c r="E93" s="22"/>
      <c r="F93" s="22"/>
      <c r="G93" s="22"/>
      <c r="H93" s="22"/>
    </row>
    <row r="94" spans="1:8" x14ac:dyDescent="0.2">
      <c r="A94" s="32" t="s">
        <v>296</v>
      </c>
      <c r="B94" s="26">
        <v>32.910933333333332</v>
      </c>
      <c r="C94" s="26">
        <v>16.600000000000001</v>
      </c>
      <c r="D94" s="26">
        <v>3.4</v>
      </c>
      <c r="E94" s="22"/>
      <c r="F94" s="22"/>
      <c r="G94" s="22"/>
      <c r="H94" s="22"/>
    </row>
    <row r="95" spans="1:8" x14ac:dyDescent="0.2">
      <c r="A95" s="32" t="s">
        <v>297</v>
      </c>
      <c r="B95" s="26">
        <v>21</v>
      </c>
      <c r="C95" s="26"/>
      <c r="D95" s="26"/>
      <c r="E95" s="22"/>
      <c r="F95" s="22"/>
      <c r="G95" s="22"/>
      <c r="H95" s="22"/>
    </row>
    <row r="96" spans="1:8" x14ac:dyDescent="0.2">
      <c r="A96" s="32" t="s">
        <v>298</v>
      </c>
      <c r="B96" s="25">
        <f>18.04</f>
        <v>18.04</v>
      </c>
      <c r="C96" s="26"/>
      <c r="D96" s="26"/>
      <c r="E96" s="22"/>
      <c r="F96" s="22"/>
      <c r="G96" s="22"/>
      <c r="H96" s="22"/>
    </row>
    <row r="97" spans="1:8" x14ac:dyDescent="0.2">
      <c r="A97" s="32" t="s">
        <v>299</v>
      </c>
      <c r="B97" s="26">
        <v>2</v>
      </c>
      <c r="C97" s="26">
        <v>5</v>
      </c>
      <c r="D97" s="26">
        <v>2</v>
      </c>
      <c r="E97" s="22"/>
      <c r="F97" s="22"/>
      <c r="G97" s="22"/>
      <c r="H97" s="22"/>
    </row>
    <row r="98" spans="1:8" x14ac:dyDescent="0.2">
      <c r="A98" s="32" t="s">
        <v>300</v>
      </c>
      <c r="B98" s="26">
        <v>2</v>
      </c>
      <c r="C98" s="26">
        <v>5</v>
      </c>
      <c r="D98" s="26">
        <v>2</v>
      </c>
      <c r="E98" s="22"/>
      <c r="F98" s="22"/>
      <c r="G98" s="22"/>
      <c r="H98" s="22"/>
    </row>
    <row r="99" spans="1:8" x14ac:dyDescent="0.2">
      <c r="A99" s="32" t="s">
        <v>301</v>
      </c>
      <c r="B99" s="26"/>
      <c r="C99" s="26"/>
      <c r="D99" s="28"/>
      <c r="E99" s="22"/>
      <c r="F99" s="22"/>
      <c r="G99" s="22"/>
      <c r="H99" s="22"/>
    </row>
    <row r="100" spans="1:8" x14ac:dyDescent="0.2">
      <c r="A100" s="32" t="s">
        <v>302</v>
      </c>
      <c r="B100" s="26"/>
      <c r="C100" s="26"/>
      <c r="D100" s="28"/>
      <c r="E100" s="22"/>
      <c r="F100" s="22"/>
      <c r="G100" s="22"/>
      <c r="H100" s="22"/>
    </row>
    <row r="101" spans="1:8" x14ac:dyDescent="0.2">
      <c r="A101" s="33" t="s">
        <v>316</v>
      </c>
      <c r="B101" s="29">
        <v>44</v>
      </c>
      <c r="C101" s="29">
        <v>18</v>
      </c>
      <c r="D101" s="29">
        <v>3</v>
      </c>
      <c r="E101" s="29"/>
      <c r="F101" s="22"/>
      <c r="G101" s="22"/>
      <c r="H101" s="22"/>
    </row>
    <row r="102" spans="1:8" x14ac:dyDescent="0.2">
      <c r="A102" s="33" t="s">
        <v>317</v>
      </c>
      <c r="B102" s="29">
        <v>20</v>
      </c>
      <c r="C102" s="29">
        <v>2</v>
      </c>
      <c r="D102" s="29"/>
      <c r="E102" s="29"/>
      <c r="F102" s="22"/>
      <c r="G102" s="22"/>
      <c r="H102" s="22"/>
    </row>
    <row r="103" spans="1:8" x14ac:dyDescent="0.2">
      <c r="A103" s="33" t="s">
        <v>318</v>
      </c>
      <c r="B103" s="29">
        <v>26</v>
      </c>
      <c r="C103" s="29">
        <v>3</v>
      </c>
      <c r="D103" s="29"/>
      <c r="E103" s="29"/>
      <c r="F103" s="22"/>
      <c r="G103" s="22"/>
      <c r="H103" s="22"/>
    </row>
    <row r="104" spans="1:8" x14ac:dyDescent="0.2">
      <c r="A104" s="33" t="s">
        <v>319</v>
      </c>
      <c r="B104" s="29">
        <v>121</v>
      </c>
      <c r="C104" s="29">
        <v>13</v>
      </c>
      <c r="D104" s="29"/>
      <c r="E104" s="29"/>
      <c r="F104" s="22"/>
      <c r="G104" s="22"/>
      <c r="H104" s="22"/>
    </row>
    <row r="105" spans="1:8" x14ac:dyDescent="0.2">
      <c r="A105" s="33" t="s">
        <v>320</v>
      </c>
      <c r="B105" s="29">
        <v>73</v>
      </c>
      <c r="C105" s="29">
        <v>6</v>
      </c>
      <c r="D105" s="29"/>
      <c r="E105" s="29">
        <v>1</v>
      </c>
      <c r="F105" s="22"/>
      <c r="G105" s="22"/>
      <c r="H105" s="22"/>
    </row>
    <row r="106" spans="1:8" x14ac:dyDescent="0.2">
      <c r="A106" s="33" t="s">
        <v>321</v>
      </c>
      <c r="B106" s="29">
        <v>12</v>
      </c>
      <c r="C106" s="29">
        <v>1</v>
      </c>
      <c r="D106" s="29"/>
      <c r="E106" s="29"/>
      <c r="F106" s="22"/>
      <c r="G106" s="22"/>
      <c r="H106" s="22"/>
    </row>
    <row r="107" spans="1:8" x14ac:dyDescent="0.2">
      <c r="A107" s="33" t="s">
        <v>322</v>
      </c>
      <c r="B107" s="29">
        <v>13</v>
      </c>
      <c r="C107" s="29">
        <v>10</v>
      </c>
      <c r="D107" s="29">
        <v>5</v>
      </c>
      <c r="E107" s="29"/>
      <c r="F107" s="22"/>
      <c r="G107" s="22"/>
      <c r="H107" s="22"/>
    </row>
    <row r="108" spans="1:8" x14ac:dyDescent="0.2">
      <c r="A108" s="33" t="s">
        <v>323</v>
      </c>
      <c r="B108" s="29">
        <v>1</v>
      </c>
      <c r="C108" s="29">
        <v>5</v>
      </c>
      <c r="D108" s="29">
        <v>2</v>
      </c>
      <c r="E108" s="29"/>
      <c r="F108" s="22"/>
      <c r="G108" s="22"/>
      <c r="H108" s="22"/>
    </row>
    <row r="109" spans="1:8" x14ac:dyDescent="0.2">
      <c r="A109" s="33" t="s">
        <v>324</v>
      </c>
      <c r="B109" s="29">
        <v>64</v>
      </c>
      <c r="C109" s="29">
        <v>4</v>
      </c>
      <c r="D109" s="29">
        <v>1</v>
      </c>
      <c r="E109" s="29"/>
      <c r="F109" s="22"/>
      <c r="G109" s="22"/>
      <c r="H109" s="22"/>
    </row>
    <row r="110" spans="1:8" x14ac:dyDescent="0.2">
      <c r="A110" s="33" t="s">
        <v>325</v>
      </c>
      <c r="B110" s="29">
        <v>6</v>
      </c>
      <c r="C110" s="29"/>
      <c r="D110" s="29"/>
      <c r="E110" s="29"/>
      <c r="F110" s="22"/>
      <c r="G110" s="22"/>
      <c r="H110" s="22"/>
    </row>
    <row r="111" spans="1:8" x14ac:dyDescent="0.2">
      <c r="A111" s="33" t="s">
        <v>326</v>
      </c>
      <c r="B111" s="29">
        <v>97</v>
      </c>
      <c r="C111" s="29">
        <v>16</v>
      </c>
      <c r="D111" s="29"/>
      <c r="E111" s="29"/>
      <c r="F111" s="22"/>
      <c r="G111" s="22"/>
      <c r="H111" s="22"/>
    </row>
    <row r="112" spans="1:8" x14ac:dyDescent="0.2">
      <c r="A112" s="33" t="s">
        <v>327</v>
      </c>
      <c r="B112" s="29">
        <v>23</v>
      </c>
      <c r="C112" s="29">
        <v>12</v>
      </c>
      <c r="D112" s="29">
        <v>4</v>
      </c>
      <c r="E112" s="29"/>
      <c r="F112" s="22"/>
      <c r="G112" s="22"/>
      <c r="H112" s="22"/>
    </row>
    <row r="113" spans="1:8" x14ac:dyDescent="0.2">
      <c r="A113" s="33" t="s">
        <v>328</v>
      </c>
      <c r="B113" s="29">
        <v>27</v>
      </c>
      <c r="C113" s="29">
        <v>2</v>
      </c>
      <c r="D113" s="29">
        <v>1</v>
      </c>
      <c r="E113" s="29"/>
      <c r="F113" s="22"/>
      <c r="G113" s="22"/>
      <c r="H113" s="22"/>
    </row>
    <row r="114" spans="1:8" x14ac:dyDescent="0.2">
      <c r="A114" s="33" t="s">
        <v>329</v>
      </c>
      <c r="B114" s="29">
        <v>13</v>
      </c>
      <c r="C114" s="29">
        <v>1</v>
      </c>
      <c r="D114" s="29"/>
      <c r="E114" s="29"/>
      <c r="F114" s="22"/>
      <c r="G114" s="22"/>
      <c r="H114" s="22"/>
    </row>
    <row r="115" spans="1:8" x14ac:dyDescent="0.2">
      <c r="A115" s="33" t="s">
        <v>330</v>
      </c>
      <c r="B115" s="29">
        <v>14</v>
      </c>
      <c r="C115" s="29">
        <v>2</v>
      </c>
      <c r="D115" s="29"/>
      <c r="E115" s="29"/>
      <c r="F115" s="22"/>
      <c r="G115" s="22"/>
      <c r="H115" s="22"/>
    </row>
    <row r="116" spans="1:8" x14ac:dyDescent="0.2">
      <c r="A116" s="33" t="s">
        <v>331</v>
      </c>
      <c r="B116" s="29">
        <v>3</v>
      </c>
      <c r="C116" s="29">
        <v>1</v>
      </c>
      <c r="D116" s="29"/>
      <c r="E116" s="29"/>
      <c r="F116" s="22"/>
      <c r="G116" s="22"/>
      <c r="H116" s="22"/>
    </row>
    <row r="117" spans="1:8" x14ac:dyDescent="0.2">
      <c r="A117" s="33" t="s">
        <v>332</v>
      </c>
      <c r="B117" s="29">
        <v>557</v>
      </c>
      <c r="C117" s="29">
        <v>96</v>
      </c>
      <c r="D117" s="29">
        <v>16</v>
      </c>
      <c r="E117" s="29">
        <v>1</v>
      </c>
      <c r="F117" s="22"/>
      <c r="G117" s="22"/>
      <c r="H117" s="22"/>
    </row>
    <row r="118" spans="1:8" x14ac:dyDescent="0.2">
      <c r="A118" s="33" t="s">
        <v>333</v>
      </c>
      <c r="B118" s="29">
        <v>143</v>
      </c>
      <c r="C118" s="29">
        <v>21</v>
      </c>
      <c r="D118" s="29"/>
      <c r="E118" s="29"/>
      <c r="F118" s="22"/>
      <c r="G118" s="22"/>
      <c r="H118" s="22"/>
    </row>
    <row r="119" spans="1:8" x14ac:dyDescent="0.2">
      <c r="A119" s="33" t="s">
        <v>334</v>
      </c>
      <c r="B119" s="29">
        <v>182</v>
      </c>
      <c r="C119" s="29">
        <v>24</v>
      </c>
      <c r="D119" s="29">
        <v>5</v>
      </c>
      <c r="E119" s="29">
        <v>1</v>
      </c>
      <c r="F119" s="22"/>
      <c r="G119" s="22"/>
      <c r="H119" s="22"/>
    </row>
    <row r="120" spans="1:8" x14ac:dyDescent="0.2">
      <c r="A120" s="33" t="s">
        <v>335</v>
      </c>
      <c r="B120" s="29">
        <v>13</v>
      </c>
      <c r="C120" s="29">
        <v>6</v>
      </c>
      <c r="D120" s="29">
        <v>2</v>
      </c>
      <c r="E120" s="29"/>
      <c r="F120" s="22"/>
      <c r="G120" s="22"/>
      <c r="H120" s="22"/>
    </row>
    <row r="121" spans="1:8" x14ac:dyDescent="0.2">
      <c r="A121" s="33" t="s">
        <v>336</v>
      </c>
      <c r="B121" s="29">
        <v>219</v>
      </c>
      <c r="C121" s="29">
        <v>45</v>
      </c>
      <c r="D121" s="29">
        <v>9</v>
      </c>
      <c r="E121" s="29">
        <v>0</v>
      </c>
      <c r="F121" s="22"/>
      <c r="G121" s="22"/>
      <c r="H121" s="22"/>
    </row>
    <row r="122" spans="1:8" x14ac:dyDescent="0.2">
      <c r="A122" s="33" t="s">
        <v>337</v>
      </c>
      <c r="B122" s="29">
        <v>40.656999999999996</v>
      </c>
      <c r="C122" s="29">
        <v>17.399999999999999</v>
      </c>
      <c r="D122" s="29">
        <v>2.4</v>
      </c>
      <c r="E122" s="29"/>
      <c r="F122" s="22"/>
      <c r="G122" s="22"/>
      <c r="H122" s="22"/>
    </row>
    <row r="123" spans="1:8" x14ac:dyDescent="0.2">
      <c r="A123" s="33" t="s">
        <v>338</v>
      </c>
      <c r="B123" s="29">
        <v>16.994</v>
      </c>
      <c r="C123" s="29">
        <v>2</v>
      </c>
      <c r="D123" s="29"/>
      <c r="E123" s="29"/>
      <c r="F123" s="22"/>
      <c r="G123" s="22"/>
      <c r="H123" s="22"/>
    </row>
    <row r="124" spans="1:8" x14ac:dyDescent="0.2">
      <c r="A124" s="33" t="s">
        <v>339</v>
      </c>
      <c r="B124" s="29">
        <v>24.433</v>
      </c>
      <c r="C124" s="29">
        <v>2.6669999999999998</v>
      </c>
      <c r="D124" s="29"/>
      <c r="E124" s="29"/>
      <c r="F124" s="22"/>
      <c r="G124" s="22"/>
      <c r="H124" s="22"/>
    </row>
    <row r="125" spans="1:8" x14ac:dyDescent="0.2">
      <c r="A125" s="33" t="s">
        <v>340</v>
      </c>
      <c r="B125" s="29">
        <v>109.26600000000001</v>
      </c>
      <c r="C125" s="29">
        <v>12.92</v>
      </c>
      <c r="D125" s="29"/>
      <c r="E125" s="29"/>
      <c r="F125" s="22"/>
      <c r="G125" s="22"/>
      <c r="H125" s="22"/>
    </row>
    <row r="126" spans="1:8" x14ac:dyDescent="0.2">
      <c r="A126" s="33" t="s">
        <v>341</v>
      </c>
      <c r="B126" s="29">
        <v>66.548000000000002</v>
      </c>
      <c r="C126" s="29">
        <v>6</v>
      </c>
      <c r="D126" s="29"/>
      <c r="E126" s="29">
        <v>1</v>
      </c>
      <c r="F126" s="22"/>
      <c r="G126" s="22"/>
      <c r="H126" s="22"/>
    </row>
    <row r="127" spans="1:8" x14ac:dyDescent="0.2">
      <c r="A127" s="33" t="s">
        <v>342</v>
      </c>
      <c r="B127" s="29">
        <v>10.715999999999999</v>
      </c>
      <c r="C127" s="29">
        <v>1</v>
      </c>
      <c r="D127" s="29"/>
      <c r="E127" s="29"/>
      <c r="F127" s="22"/>
      <c r="G127" s="22"/>
      <c r="H127" s="22"/>
    </row>
    <row r="128" spans="1:8" x14ac:dyDescent="0.2">
      <c r="A128" s="33" t="s">
        <v>343</v>
      </c>
      <c r="B128" s="29">
        <v>12.72</v>
      </c>
      <c r="C128" s="29">
        <v>10</v>
      </c>
      <c r="D128" s="29">
        <v>4.6399999999999997</v>
      </c>
      <c r="E128" s="29"/>
      <c r="F128" s="22"/>
      <c r="G128" s="22"/>
      <c r="H128" s="22"/>
    </row>
    <row r="129" spans="1:8" x14ac:dyDescent="0.2">
      <c r="A129" s="33" t="s">
        <v>344</v>
      </c>
      <c r="B129" s="29">
        <v>1</v>
      </c>
      <c r="C129" s="29">
        <v>5</v>
      </c>
      <c r="D129" s="29">
        <v>2</v>
      </c>
      <c r="E129" s="29"/>
      <c r="F129" s="22"/>
      <c r="G129" s="22"/>
      <c r="H129" s="22"/>
    </row>
    <row r="130" spans="1:8" x14ac:dyDescent="0.2">
      <c r="A130" s="33" t="s">
        <v>345</v>
      </c>
      <c r="B130" s="29">
        <v>52.518999999999998</v>
      </c>
      <c r="C130" s="29">
        <v>3.8</v>
      </c>
      <c r="D130" s="29">
        <v>1</v>
      </c>
      <c r="E130" s="29"/>
      <c r="F130" s="22"/>
      <c r="G130" s="22"/>
      <c r="H130" s="22"/>
    </row>
    <row r="131" spans="1:8" x14ac:dyDescent="0.2">
      <c r="A131" s="33" t="s">
        <v>346</v>
      </c>
      <c r="B131" s="29">
        <v>6</v>
      </c>
      <c r="C131" s="29"/>
      <c r="D131" s="29"/>
      <c r="E131" s="29"/>
      <c r="F131" s="22"/>
      <c r="G131" s="22"/>
      <c r="H131" s="22"/>
    </row>
    <row r="132" spans="1:8" x14ac:dyDescent="0.2">
      <c r="A132" s="33" t="s">
        <v>347</v>
      </c>
      <c r="B132" s="29">
        <v>88.537999999999997</v>
      </c>
      <c r="C132" s="29">
        <v>15.228999999999999</v>
      </c>
      <c r="D132" s="29"/>
      <c r="E132" s="29"/>
      <c r="F132" s="22"/>
      <c r="G132" s="22"/>
      <c r="H132" s="22"/>
    </row>
    <row r="133" spans="1:8" x14ac:dyDescent="0.2">
      <c r="A133" s="33" t="s">
        <v>348</v>
      </c>
      <c r="B133" s="29">
        <v>21.8</v>
      </c>
      <c r="C133" s="29">
        <v>11.3</v>
      </c>
      <c r="D133" s="29">
        <v>3.8</v>
      </c>
      <c r="E133" s="29"/>
      <c r="F133" s="22"/>
      <c r="G133" s="22"/>
      <c r="H133" s="22"/>
    </row>
    <row r="134" spans="1:8" x14ac:dyDescent="0.2">
      <c r="A134" s="33" t="s">
        <v>349</v>
      </c>
      <c r="B134" s="29">
        <v>23.373333333333335</v>
      </c>
      <c r="C134" s="29">
        <v>1.7466666666666666</v>
      </c>
      <c r="D134" s="29">
        <v>1</v>
      </c>
      <c r="E134" s="29"/>
      <c r="F134" s="22"/>
      <c r="G134" s="22"/>
      <c r="H134" s="22"/>
    </row>
    <row r="135" spans="1:8" x14ac:dyDescent="0.2">
      <c r="A135" s="33" t="s">
        <v>350</v>
      </c>
      <c r="B135" s="29">
        <v>11.840999999999999</v>
      </c>
      <c r="C135" s="29">
        <v>1</v>
      </c>
      <c r="D135" s="29"/>
      <c r="E135" s="29"/>
      <c r="F135" s="22"/>
      <c r="G135" s="22"/>
      <c r="H135" s="22"/>
    </row>
    <row r="136" spans="1:8" x14ac:dyDescent="0.2">
      <c r="A136" s="33" t="s">
        <v>351</v>
      </c>
      <c r="B136" s="29">
        <v>13.532999999999999</v>
      </c>
      <c r="C136" s="29">
        <v>1.6</v>
      </c>
      <c r="D136" s="29"/>
      <c r="E136" s="29"/>
      <c r="F136" s="22"/>
      <c r="G136" s="22"/>
      <c r="H136" s="22"/>
    </row>
    <row r="137" spans="1:8" x14ac:dyDescent="0.2">
      <c r="A137" s="33" t="s">
        <v>352</v>
      </c>
      <c r="B137" s="29">
        <v>3</v>
      </c>
      <c r="C137" s="29">
        <v>1</v>
      </c>
      <c r="D137" s="29"/>
      <c r="E137" s="29"/>
      <c r="F137" s="22"/>
      <c r="G137" s="22"/>
      <c r="H137" s="22"/>
    </row>
    <row r="138" spans="1:8" x14ac:dyDescent="0.2">
      <c r="A138" s="33" t="s">
        <v>353</v>
      </c>
      <c r="B138" s="29">
        <v>502.9</v>
      </c>
      <c r="C138" s="29">
        <v>92.7</v>
      </c>
      <c r="D138" s="29">
        <v>14.8</v>
      </c>
      <c r="E138" s="29">
        <v>1</v>
      </c>
      <c r="F138" s="22"/>
      <c r="G138" s="22"/>
      <c r="H138" s="22"/>
    </row>
    <row r="139" spans="1:8" x14ac:dyDescent="0.2">
      <c r="A139" s="33" t="s">
        <v>354</v>
      </c>
      <c r="B139" s="29">
        <v>129.965</v>
      </c>
      <c r="C139" s="29">
        <v>19.896000000000001</v>
      </c>
      <c r="D139" s="29"/>
      <c r="E139" s="29"/>
      <c r="F139" s="22"/>
      <c r="G139" s="22"/>
      <c r="H139" s="22"/>
    </row>
    <row r="140" spans="1:8" x14ac:dyDescent="0.2">
      <c r="A140" s="33" t="s">
        <v>355</v>
      </c>
      <c r="B140" s="29">
        <v>161.69999999999999</v>
      </c>
      <c r="C140" s="29">
        <v>23.1</v>
      </c>
      <c r="D140" s="29">
        <v>4.8</v>
      </c>
      <c r="E140" s="29">
        <v>1</v>
      </c>
      <c r="F140" s="22"/>
      <c r="G140" s="22"/>
      <c r="H140" s="22"/>
    </row>
    <row r="141" spans="1:8" x14ac:dyDescent="0.2">
      <c r="A141" s="33" t="s">
        <v>356</v>
      </c>
      <c r="B141" s="29">
        <v>11.715999999999999</v>
      </c>
      <c r="C141" s="29">
        <v>6</v>
      </c>
      <c r="D141" s="29">
        <v>2</v>
      </c>
      <c r="E141" s="29"/>
      <c r="F141" s="22"/>
      <c r="G141" s="22"/>
      <c r="H141" s="22"/>
    </row>
    <row r="142" spans="1:8" x14ac:dyDescent="0.2">
      <c r="A142" s="33" t="s">
        <v>357</v>
      </c>
      <c r="B142" s="29">
        <v>199.54933333333335</v>
      </c>
      <c r="C142" s="29">
        <v>43.666666666666671</v>
      </c>
      <c r="D142" s="29">
        <v>8.0399999999999991</v>
      </c>
      <c r="E142" s="29"/>
      <c r="F142" s="22"/>
      <c r="G142" s="22"/>
      <c r="H142" s="22"/>
    </row>
    <row r="143" spans="1:8" x14ac:dyDescent="0.2">
      <c r="A143" s="37" t="s">
        <v>364</v>
      </c>
      <c r="B143" s="38">
        <v>44</v>
      </c>
      <c r="C143" s="38">
        <v>18</v>
      </c>
      <c r="D143" s="38">
        <v>3</v>
      </c>
      <c r="E143" s="38"/>
      <c r="F143" s="22"/>
      <c r="G143" s="22"/>
      <c r="H143" s="22"/>
    </row>
    <row r="144" spans="1:8" x14ac:dyDescent="0.2">
      <c r="A144" s="37" t="s">
        <v>365</v>
      </c>
      <c r="B144" s="38">
        <v>19</v>
      </c>
      <c r="C144" s="38">
        <v>1</v>
      </c>
      <c r="D144" s="38">
        <v>1</v>
      </c>
      <c r="E144" s="38"/>
      <c r="F144" s="22"/>
      <c r="G144" s="22"/>
      <c r="H144" s="22"/>
    </row>
    <row r="145" spans="1:8" x14ac:dyDescent="0.2">
      <c r="A145" s="37" t="s">
        <v>366</v>
      </c>
      <c r="B145" s="38">
        <v>50</v>
      </c>
      <c r="C145" s="38">
        <v>3</v>
      </c>
      <c r="D145" s="38"/>
      <c r="E145" s="38"/>
      <c r="F145" s="22"/>
      <c r="G145" s="22"/>
      <c r="H145" s="22"/>
    </row>
    <row r="146" spans="1:8" x14ac:dyDescent="0.2">
      <c r="A146" s="37" t="s">
        <v>367</v>
      </c>
      <c r="B146" s="38">
        <v>111</v>
      </c>
      <c r="C146" s="38">
        <v>17</v>
      </c>
      <c r="D146" s="38"/>
      <c r="E146" s="38"/>
      <c r="F146" s="22"/>
      <c r="G146" s="22"/>
      <c r="H146" s="22"/>
    </row>
    <row r="147" spans="1:8" x14ac:dyDescent="0.2">
      <c r="A147" s="37" t="s">
        <v>368</v>
      </c>
      <c r="B147" s="38">
        <v>78</v>
      </c>
      <c r="C147" s="38">
        <v>6</v>
      </c>
      <c r="D147" s="38">
        <v>1</v>
      </c>
      <c r="E147" s="38">
        <v>1</v>
      </c>
      <c r="F147" s="22"/>
      <c r="G147" s="22"/>
      <c r="H147" s="22"/>
    </row>
    <row r="148" spans="1:8" x14ac:dyDescent="0.2">
      <c r="A148" s="37" t="s">
        <v>369</v>
      </c>
      <c r="B148" s="38">
        <v>12</v>
      </c>
      <c r="C148" s="38">
        <v>1</v>
      </c>
      <c r="D148" s="38"/>
      <c r="E148" s="38"/>
      <c r="F148" s="22"/>
      <c r="G148" s="22"/>
      <c r="H148" s="22"/>
    </row>
    <row r="149" spans="1:8" x14ac:dyDescent="0.2">
      <c r="A149" s="37" t="s">
        <v>370</v>
      </c>
      <c r="B149" s="38">
        <v>8</v>
      </c>
      <c r="C149" s="38">
        <v>9</v>
      </c>
      <c r="D149" s="38">
        <v>4</v>
      </c>
      <c r="E149" s="38"/>
      <c r="F149" s="22"/>
      <c r="G149" s="22"/>
      <c r="H149" s="22"/>
    </row>
    <row r="150" spans="1:8" x14ac:dyDescent="0.2">
      <c r="A150" s="37" t="s">
        <v>371</v>
      </c>
      <c r="B150" s="38">
        <v>2</v>
      </c>
      <c r="C150" s="38">
        <v>4</v>
      </c>
      <c r="D150" s="38">
        <v>2</v>
      </c>
      <c r="E150" s="38"/>
      <c r="F150" s="22"/>
      <c r="G150" s="22"/>
      <c r="H150" s="22"/>
    </row>
    <row r="151" spans="1:8" x14ac:dyDescent="0.2">
      <c r="A151" s="37" t="s">
        <v>372</v>
      </c>
      <c r="B151" s="38">
        <v>51</v>
      </c>
      <c r="C151" s="38">
        <v>7</v>
      </c>
      <c r="D151" s="38">
        <v>1</v>
      </c>
      <c r="E151" s="38"/>
      <c r="F151" s="22"/>
      <c r="G151" s="22"/>
      <c r="H151" s="22"/>
    </row>
    <row r="152" spans="1:8" x14ac:dyDescent="0.2">
      <c r="A152" s="37" t="s">
        <v>373</v>
      </c>
      <c r="B152" s="38">
        <v>6</v>
      </c>
      <c r="C152" s="38"/>
      <c r="D152" s="38"/>
      <c r="E152" s="38"/>
      <c r="F152" s="22"/>
      <c r="G152" s="22"/>
      <c r="H152" s="22"/>
    </row>
    <row r="153" spans="1:8" x14ac:dyDescent="0.2">
      <c r="A153" s="37" t="s">
        <v>374</v>
      </c>
      <c r="B153" s="38">
        <v>104</v>
      </c>
      <c r="C153" s="38">
        <v>23</v>
      </c>
      <c r="D153" s="38"/>
      <c r="E153" s="38"/>
      <c r="F153" s="22"/>
      <c r="G153" s="22"/>
      <c r="H153" s="22"/>
    </row>
    <row r="154" spans="1:8" x14ac:dyDescent="0.2">
      <c r="A154" s="37" t="s">
        <v>375</v>
      </c>
      <c r="B154" s="38">
        <v>24</v>
      </c>
      <c r="C154" s="38">
        <v>12</v>
      </c>
      <c r="D154" s="38">
        <v>3</v>
      </c>
      <c r="E154" s="38"/>
      <c r="F154" s="22"/>
      <c r="G154" s="22"/>
      <c r="H154" s="22"/>
    </row>
    <row r="155" spans="1:8" x14ac:dyDescent="0.2">
      <c r="A155" s="37" t="s">
        <v>376</v>
      </c>
      <c r="B155" s="38">
        <v>32</v>
      </c>
      <c r="C155" s="38">
        <v>4</v>
      </c>
      <c r="D155" s="38">
        <v>2</v>
      </c>
      <c r="E155" s="38"/>
      <c r="F155" s="22"/>
      <c r="G155" s="22"/>
      <c r="H155" s="22"/>
    </row>
    <row r="156" spans="1:8" x14ac:dyDescent="0.2">
      <c r="A156" s="37" t="s">
        <v>377</v>
      </c>
      <c r="B156" s="38">
        <v>12</v>
      </c>
      <c r="C156" s="38">
        <v>1</v>
      </c>
      <c r="D156" s="38"/>
      <c r="E156" s="38"/>
      <c r="F156" s="22"/>
      <c r="G156" s="22"/>
      <c r="H156" s="22"/>
    </row>
    <row r="157" spans="1:8" x14ac:dyDescent="0.2">
      <c r="A157" s="37" t="s">
        <v>378</v>
      </c>
      <c r="B157" s="38">
        <v>23</v>
      </c>
      <c r="C157" s="38">
        <v>2</v>
      </c>
      <c r="D157" s="38"/>
      <c r="E157" s="38"/>
      <c r="F157" s="22"/>
      <c r="G157" s="22"/>
      <c r="H157" s="22"/>
    </row>
    <row r="158" spans="1:8" x14ac:dyDescent="0.2">
      <c r="A158" s="37" t="s">
        <v>379</v>
      </c>
      <c r="B158" s="38">
        <v>6</v>
      </c>
      <c r="C158" s="38">
        <v>1</v>
      </c>
      <c r="D158" s="38"/>
      <c r="E158" s="38"/>
      <c r="F158" s="22"/>
      <c r="G158" s="22"/>
      <c r="H158" s="22"/>
    </row>
    <row r="159" spans="1:8" x14ac:dyDescent="0.2">
      <c r="A159" s="37" t="s">
        <v>380</v>
      </c>
      <c r="B159" s="38">
        <v>582</v>
      </c>
      <c r="C159" s="38">
        <v>109</v>
      </c>
      <c r="D159" s="38">
        <v>17</v>
      </c>
      <c r="E159" s="38">
        <v>1</v>
      </c>
      <c r="F159" s="22"/>
      <c r="G159" s="22"/>
      <c r="H159" s="22"/>
    </row>
    <row r="160" spans="1:8" x14ac:dyDescent="0.2">
      <c r="A160" s="37" t="s">
        <v>381</v>
      </c>
      <c r="B160" s="38">
        <v>173</v>
      </c>
      <c r="C160" s="38">
        <v>27</v>
      </c>
      <c r="D160" s="38">
        <v>1</v>
      </c>
      <c r="E160" s="38"/>
      <c r="F160" s="22"/>
      <c r="G160" s="22"/>
      <c r="H160" s="22"/>
    </row>
    <row r="161" spans="1:8" x14ac:dyDescent="0.2">
      <c r="A161" s="37" t="s">
        <v>382</v>
      </c>
      <c r="B161" s="38">
        <v>177</v>
      </c>
      <c r="C161" s="38">
        <v>27</v>
      </c>
      <c r="D161" s="38">
        <v>5</v>
      </c>
      <c r="E161" s="38">
        <v>1</v>
      </c>
      <c r="F161" s="22"/>
      <c r="G161" s="22"/>
      <c r="H161" s="22"/>
    </row>
    <row r="162" spans="1:8" x14ac:dyDescent="0.2">
      <c r="A162" s="37" t="s">
        <v>383</v>
      </c>
      <c r="B162" s="38">
        <v>14</v>
      </c>
      <c r="C162" s="38">
        <v>5</v>
      </c>
      <c r="D162" s="38">
        <v>2</v>
      </c>
      <c r="E162" s="38"/>
      <c r="F162" s="22"/>
      <c r="G162" s="22"/>
      <c r="H162" s="22"/>
    </row>
    <row r="163" spans="1:8" x14ac:dyDescent="0.2">
      <c r="A163" s="37" t="s">
        <v>384</v>
      </c>
      <c r="B163" s="38">
        <v>218</v>
      </c>
      <c r="C163" s="38">
        <v>50</v>
      </c>
      <c r="D163" s="38">
        <v>9</v>
      </c>
      <c r="E163" s="38"/>
      <c r="F163" s="22"/>
      <c r="G163" s="22"/>
      <c r="H163" s="22"/>
    </row>
    <row r="164" spans="1:8" x14ac:dyDescent="0.2">
      <c r="A164" s="37" t="s">
        <v>385</v>
      </c>
      <c r="B164" s="38">
        <v>39.39</v>
      </c>
      <c r="C164" s="38">
        <v>17.399999999999999</v>
      </c>
      <c r="D164" s="38">
        <v>2.4</v>
      </c>
      <c r="E164" s="38"/>
      <c r="F164" s="22"/>
      <c r="G164" s="22"/>
      <c r="H164" s="22"/>
    </row>
    <row r="165" spans="1:8" x14ac:dyDescent="0.2">
      <c r="A165" s="37" t="s">
        <v>386</v>
      </c>
      <c r="B165" s="38">
        <v>16.474</v>
      </c>
      <c r="C165" s="38">
        <v>1</v>
      </c>
      <c r="D165" s="38">
        <v>1</v>
      </c>
      <c r="E165" s="38"/>
      <c r="F165" s="22"/>
      <c r="G165" s="22"/>
      <c r="H165" s="22"/>
    </row>
    <row r="166" spans="1:8" x14ac:dyDescent="0.2">
      <c r="A166" s="37" t="s">
        <v>387</v>
      </c>
      <c r="B166" s="38">
        <v>47.302999999999997</v>
      </c>
      <c r="C166" s="38">
        <v>2.6669999999999998</v>
      </c>
      <c r="D166" s="38"/>
      <c r="E166" s="38"/>
      <c r="F166" s="22"/>
      <c r="G166" s="22"/>
      <c r="H166" s="22"/>
    </row>
    <row r="167" spans="1:8" x14ac:dyDescent="0.2">
      <c r="A167" s="37" t="s">
        <v>388</v>
      </c>
      <c r="B167" s="38">
        <v>100.08799999999999</v>
      </c>
      <c r="C167" s="38">
        <v>16.72</v>
      </c>
      <c r="D167" s="38"/>
      <c r="E167" s="38"/>
      <c r="F167" s="22"/>
      <c r="G167" s="22"/>
      <c r="H167" s="22"/>
    </row>
    <row r="168" spans="1:8" x14ac:dyDescent="0.2">
      <c r="A168" s="37" t="s">
        <v>389</v>
      </c>
      <c r="B168" s="38">
        <v>70.626999999999995</v>
      </c>
      <c r="C168" s="38">
        <v>5.92</v>
      </c>
      <c r="D168" s="38">
        <v>1</v>
      </c>
      <c r="E168" s="38">
        <v>1</v>
      </c>
      <c r="F168" s="22"/>
      <c r="G168" s="22"/>
      <c r="H168" s="22"/>
    </row>
    <row r="169" spans="1:8" x14ac:dyDescent="0.2">
      <c r="A169" s="37" t="s">
        <v>390</v>
      </c>
      <c r="B169" s="38">
        <v>11.5</v>
      </c>
      <c r="C169" s="38">
        <v>1</v>
      </c>
      <c r="D169" s="38"/>
      <c r="E169" s="38"/>
      <c r="F169" s="22"/>
      <c r="G169" s="22"/>
      <c r="H169" s="22"/>
    </row>
    <row r="170" spans="1:8" x14ac:dyDescent="0.2">
      <c r="A170" s="37" t="s">
        <v>391</v>
      </c>
      <c r="B170" s="38">
        <v>7.8</v>
      </c>
      <c r="C170" s="38">
        <v>8.1329999999999991</v>
      </c>
      <c r="D170" s="38">
        <v>3.7</v>
      </c>
      <c r="E170" s="38"/>
      <c r="F170" s="22"/>
      <c r="G170" s="22"/>
      <c r="H170" s="22"/>
    </row>
    <row r="171" spans="1:8" x14ac:dyDescent="0.2">
      <c r="A171" s="37" t="s">
        <v>392</v>
      </c>
      <c r="B171" s="38">
        <v>2</v>
      </c>
      <c r="C171" s="38">
        <v>4</v>
      </c>
      <c r="D171" s="38">
        <v>2</v>
      </c>
      <c r="E171" s="38"/>
      <c r="F171" s="22"/>
      <c r="G171" s="22"/>
      <c r="H171" s="22"/>
    </row>
    <row r="172" spans="1:8" x14ac:dyDescent="0.2">
      <c r="A172" s="37" t="s">
        <v>393</v>
      </c>
      <c r="B172" s="38">
        <v>43.136000000000003</v>
      </c>
      <c r="C172" s="38">
        <v>6.72</v>
      </c>
      <c r="D172" s="38">
        <v>1</v>
      </c>
      <c r="E172" s="38"/>
      <c r="F172" s="22"/>
      <c r="G172" s="22"/>
      <c r="H172" s="22"/>
    </row>
    <row r="173" spans="1:8" x14ac:dyDescent="0.2">
      <c r="A173" s="37" t="s">
        <v>394</v>
      </c>
      <c r="B173" s="38">
        <v>6</v>
      </c>
      <c r="C173" s="38"/>
      <c r="D173" s="38"/>
      <c r="E173" s="38"/>
      <c r="F173" s="22"/>
      <c r="G173" s="22"/>
      <c r="H173" s="22"/>
    </row>
    <row r="174" spans="1:8" x14ac:dyDescent="0.2">
      <c r="A174" s="37" t="s">
        <v>395</v>
      </c>
      <c r="B174" s="38">
        <v>95.102000000000004</v>
      </c>
      <c r="C174" s="38">
        <v>22.056000000000001</v>
      </c>
      <c r="D174" s="38"/>
      <c r="E174" s="38"/>
      <c r="F174" s="22"/>
      <c r="G174" s="22"/>
      <c r="H174" s="22"/>
    </row>
    <row r="175" spans="1:8" x14ac:dyDescent="0.2">
      <c r="A175" s="37" t="s">
        <v>396</v>
      </c>
      <c r="B175" s="38">
        <v>22.4</v>
      </c>
      <c r="C175" s="38">
        <v>11.032999999999999</v>
      </c>
      <c r="D175" s="38">
        <v>3</v>
      </c>
      <c r="E175" s="38"/>
      <c r="F175" s="22"/>
      <c r="G175" s="22"/>
      <c r="H175" s="22"/>
    </row>
    <row r="176" spans="1:8" x14ac:dyDescent="0.2">
      <c r="A176" s="37" t="s">
        <v>397</v>
      </c>
      <c r="B176" s="38">
        <v>28.113</v>
      </c>
      <c r="C176" s="38">
        <v>3.7469999999999999</v>
      </c>
      <c r="D176" s="38">
        <v>2</v>
      </c>
      <c r="E176" s="38"/>
      <c r="F176" s="22"/>
      <c r="G176" s="22"/>
      <c r="H176" s="22"/>
    </row>
    <row r="177" spans="1:8" x14ac:dyDescent="0.2">
      <c r="A177" s="37" t="s">
        <v>398</v>
      </c>
      <c r="B177" s="38">
        <v>11.173999999999999</v>
      </c>
      <c r="C177" s="38">
        <v>1</v>
      </c>
      <c r="D177" s="38"/>
      <c r="E177" s="38"/>
      <c r="F177" s="22"/>
      <c r="G177" s="22"/>
      <c r="H177" s="22"/>
    </row>
    <row r="178" spans="1:8" x14ac:dyDescent="0.2">
      <c r="A178" s="37" t="s">
        <v>399</v>
      </c>
      <c r="B178" s="38">
        <v>21.747</v>
      </c>
      <c r="C178" s="38">
        <v>1.7070000000000001</v>
      </c>
      <c r="D178" s="38"/>
      <c r="E178" s="38"/>
      <c r="F178" s="22"/>
      <c r="G178" s="22"/>
      <c r="H178" s="22"/>
    </row>
    <row r="179" spans="1:8" x14ac:dyDescent="0.2">
      <c r="A179" s="37" t="s">
        <v>400</v>
      </c>
      <c r="B179" s="38">
        <v>5.6</v>
      </c>
      <c r="C179" s="38">
        <v>1</v>
      </c>
      <c r="D179" s="38"/>
      <c r="E179" s="38"/>
      <c r="F179" s="22"/>
      <c r="G179" s="22"/>
      <c r="H179" s="22"/>
    </row>
    <row r="180" spans="1:8" x14ac:dyDescent="0.2">
      <c r="A180" s="37" t="s">
        <v>401</v>
      </c>
      <c r="B180" s="38">
        <v>528.49</v>
      </c>
      <c r="C180" s="38">
        <v>104.10299999999999</v>
      </c>
      <c r="D180" s="38">
        <v>16.14</v>
      </c>
      <c r="E180" s="38">
        <v>1</v>
      </c>
      <c r="F180" s="21"/>
      <c r="G180" s="21"/>
      <c r="H180" s="21"/>
    </row>
    <row r="181" spans="1:8" x14ac:dyDescent="0.2">
      <c r="A181" s="37" t="s">
        <v>402</v>
      </c>
      <c r="B181" s="38">
        <v>158.87899999999999</v>
      </c>
      <c r="C181" s="38">
        <v>25.722999999999999</v>
      </c>
      <c r="D181" s="38">
        <v>1</v>
      </c>
      <c r="E181" s="38"/>
      <c r="F181" s="22"/>
      <c r="G181" s="22"/>
      <c r="H181" s="22"/>
    </row>
    <row r="182" spans="1:8" x14ac:dyDescent="0.2">
      <c r="A182" s="37" t="s">
        <v>403</v>
      </c>
      <c r="B182" s="38">
        <v>158.93700000000001</v>
      </c>
      <c r="C182" s="38">
        <v>25.672999999999998</v>
      </c>
      <c r="D182" s="38">
        <v>5</v>
      </c>
      <c r="E182" s="38">
        <v>1</v>
      </c>
      <c r="F182" s="22"/>
      <c r="G182" s="22"/>
      <c r="H182" s="22"/>
    </row>
    <row r="183" spans="1:8" x14ac:dyDescent="0.2">
      <c r="A183" s="37" t="s">
        <v>404</v>
      </c>
      <c r="B183" s="38">
        <v>13.5</v>
      </c>
      <c r="C183" s="38">
        <v>5</v>
      </c>
      <c r="D183" s="38">
        <v>2</v>
      </c>
      <c r="E183" s="38"/>
      <c r="F183" s="22"/>
      <c r="G183" s="22"/>
      <c r="H183" s="22"/>
    </row>
    <row r="184" spans="1:8" x14ac:dyDescent="0.2">
      <c r="A184" s="37" t="s">
        <v>405</v>
      </c>
      <c r="B184" s="38">
        <v>197.17400000000001</v>
      </c>
      <c r="C184" s="38">
        <v>47.707000000000001</v>
      </c>
      <c r="D184" s="38">
        <v>8.14</v>
      </c>
      <c r="E184" s="38"/>
      <c r="F184" s="22"/>
      <c r="G184" s="22"/>
      <c r="H184" s="22"/>
    </row>
    <row r="185" spans="1:8" x14ac:dyDescent="0.2">
      <c r="E185" s="22"/>
      <c r="F185" s="22"/>
      <c r="G185" s="22"/>
      <c r="H185" s="22"/>
    </row>
    <row r="186" spans="1:8" x14ac:dyDescent="0.2">
      <c r="E186" s="22"/>
      <c r="F186" s="22"/>
      <c r="G186" s="22"/>
      <c r="H186" s="22"/>
    </row>
    <row r="187" spans="1:8" x14ac:dyDescent="0.2">
      <c r="E187" s="22"/>
      <c r="F187" s="22"/>
      <c r="G187" s="22"/>
      <c r="H187" s="22"/>
    </row>
    <row r="188" spans="1:8" x14ac:dyDescent="0.2">
      <c r="E188" s="22"/>
      <c r="F188" s="22"/>
      <c r="G188" s="22"/>
      <c r="H188" s="22"/>
    </row>
    <row r="189" spans="1:8" x14ac:dyDescent="0.2">
      <c r="E189" s="22"/>
      <c r="F189" s="22"/>
      <c r="G189" s="22"/>
      <c r="H189" s="22"/>
    </row>
    <row r="190" spans="1:8" x14ac:dyDescent="0.2">
      <c r="E190" s="22"/>
      <c r="F190" s="22"/>
      <c r="G190" s="22"/>
      <c r="H190" s="22"/>
    </row>
    <row r="191" spans="1:8" x14ac:dyDescent="0.2">
      <c r="E191" s="22"/>
      <c r="F191" s="22"/>
      <c r="G191" s="22"/>
      <c r="H191" s="22"/>
    </row>
    <row r="192" spans="1:8" x14ac:dyDescent="0.2">
      <c r="E192" s="22"/>
      <c r="F192" s="22"/>
      <c r="G192" s="22"/>
      <c r="H192" s="22"/>
    </row>
    <row r="193" spans="5:8" x14ac:dyDescent="0.2">
      <c r="E193" s="22"/>
      <c r="F193" s="22"/>
      <c r="G193" s="22"/>
      <c r="H193" s="22"/>
    </row>
    <row r="194" spans="5:8" x14ac:dyDescent="0.2">
      <c r="E194" s="22"/>
      <c r="F194" s="22"/>
      <c r="G194" s="22"/>
      <c r="H194" s="22"/>
    </row>
    <row r="195" spans="5:8" x14ac:dyDescent="0.2">
      <c r="E195" s="21"/>
      <c r="F195" s="21"/>
      <c r="G195" s="21"/>
      <c r="H195" s="21"/>
    </row>
    <row r="196" spans="5:8" x14ac:dyDescent="0.2">
      <c r="E196" s="22"/>
      <c r="F196" s="22"/>
      <c r="G196" s="22"/>
      <c r="H196" s="22"/>
    </row>
    <row r="197" spans="5:8" x14ac:dyDescent="0.2">
      <c r="E197" s="22"/>
      <c r="F197" s="22"/>
      <c r="G197" s="22"/>
      <c r="H197" s="22"/>
    </row>
    <row r="198" spans="5:8" x14ac:dyDescent="0.2">
      <c r="E198" s="22"/>
      <c r="F198" s="22"/>
      <c r="G198" s="22"/>
      <c r="H198" s="22"/>
    </row>
    <row r="199" spans="5:8" x14ac:dyDescent="0.2">
      <c r="E199" s="22"/>
      <c r="F199" s="22"/>
      <c r="G199" s="22"/>
      <c r="H199" s="22"/>
    </row>
    <row r="200" spans="5:8" x14ac:dyDescent="0.2">
      <c r="E200" s="22"/>
      <c r="F200" s="22"/>
      <c r="G200" s="22"/>
      <c r="H200" s="22"/>
    </row>
    <row r="201" spans="5:8" x14ac:dyDescent="0.2">
      <c r="E201" s="22"/>
      <c r="F201" s="22"/>
      <c r="G201" s="22"/>
      <c r="H201" s="22"/>
    </row>
    <row r="202" spans="5:8" x14ac:dyDescent="0.2">
      <c r="E202" s="22"/>
      <c r="F202" s="22"/>
      <c r="G202" s="22"/>
      <c r="H202" s="22"/>
    </row>
    <row r="203" spans="5:8" x14ac:dyDescent="0.2">
      <c r="E203" s="22"/>
      <c r="F203" s="22"/>
      <c r="G203" s="22"/>
      <c r="H203" s="22"/>
    </row>
    <row r="204" spans="5:8" x14ac:dyDescent="0.2">
      <c r="E204" s="22"/>
      <c r="F204" s="22"/>
      <c r="G204" s="22"/>
      <c r="H204" s="22"/>
    </row>
    <row r="205" spans="5:8" x14ac:dyDescent="0.2">
      <c r="E205" s="22"/>
      <c r="F205" s="22"/>
      <c r="G205" s="22"/>
      <c r="H205" s="22"/>
    </row>
    <row r="206" spans="5:8" x14ac:dyDescent="0.2">
      <c r="E206" s="22"/>
      <c r="F206" s="22"/>
      <c r="G206" s="22"/>
      <c r="H206" s="22"/>
    </row>
    <row r="207" spans="5:8" x14ac:dyDescent="0.2">
      <c r="E207" s="22"/>
      <c r="F207" s="22"/>
      <c r="G207" s="22"/>
      <c r="H207" s="22"/>
    </row>
    <row r="208" spans="5:8" x14ac:dyDescent="0.2">
      <c r="E208" s="22"/>
      <c r="F208" s="22"/>
      <c r="G208" s="22"/>
      <c r="H208" s="22"/>
    </row>
    <row r="209" spans="5:8" x14ac:dyDescent="0.2">
      <c r="E209" s="22"/>
      <c r="F209" s="22"/>
      <c r="G209" s="22"/>
      <c r="H209" s="22"/>
    </row>
    <row r="210" spans="5:8" x14ac:dyDescent="0.2">
      <c r="E210" s="22"/>
      <c r="F210" s="22"/>
      <c r="G210" s="22"/>
      <c r="H210" s="22"/>
    </row>
    <row r="211" spans="5:8" x14ac:dyDescent="0.2">
      <c r="E211" s="22"/>
      <c r="F211" s="22"/>
      <c r="G211" s="22"/>
      <c r="H211" s="22"/>
    </row>
    <row r="212" spans="5:8" x14ac:dyDescent="0.2">
      <c r="E212" s="22"/>
      <c r="F212" s="22"/>
      <c r="G212" s="22"/>
      <c r="H212" s="22"/>
    </row>
    <row r="213" spans="5:8" x14ac:dyDescent="0.2">
      <c r="E213" s="22"/>
      <c r="F213" s="22"/>
      <c r="G213" s="22"/>
      <c r="H213" s="22"/>
    </row>
    <row r="214" spans="5:8" x14ac:dyDescent="0.2">
      <c r="E214" s="22"/>
      <c r="F214" s="22"/>
      <c r="G214" s="22"/>
      <c r="H214" s="22"/>
    </row>
    <row r="215" spans="5:8" x14ac:dyDescent="0.2">
      <c r="E215" s="22"/>
      <c r="F215" s="22"/>
      <c r="G215" s="22"/>
      <c r="H215" s="22"/>
    </row>
    <row r="216" spans="5:8" x14ac:dyDescent="0.2">
      <c r="E216" s="22"/>
      <c r="F216" s="22"/>
      <c r="G216" s="22"/>
      <c r="H216" s="22"/>
    </row>
    <row r="217" spans="5:8" x14ac:dyDescent="0.2">
      <c r="E217" s="22"/>
      <c r="F217" s="22"/>
      <c r="G217" s="22"/>
      <c r="H217" s="22"/>
    </row>
    <row r="218" spans="5:8" x14ac:dyDescent="0.2">
      <c r="E218" s="22"/>
      <c r="F218" s="22"/>
      <c r="G218" s="22"/>
      <c r="H218" s="22"/>
    </row>
    <row r="219" spans="5:8" x14ac:dyDescent="0.2">
      <c r="E219" s="22"/>
      <c r="F219" s="22"/>
      <c r="G219" s="22"/>
      <c r="H219" s="22"/>
    </row>
    <row r="220" spans="5:8" x14ac:dyDescent="0.2">
      <c r="E220" s="22"/>
      <c r="F220" s="22"/>
      <c r="G220" s="22"/>
      <c r="H220" s="22"/>
    </row>
    <row r="221" spans="5:8" x14ac:dyDescent="0.2">
      <c r="E221" s="22"/>
      <c r="F221" s="22"/>
      <c r="G221" s="22"/>
      <c r="H221" s="22"/>
    </row>
    <row r="222" spans="5:8" x14ac:dyDescent="0.2">
      <c r="E222" s="22"/>
      <c r="F222" s="22"/>
      <c r="G222" s="22"/>
      <c r="H222" s="22"/>
    </row>
    <row r="223" spans="5:8" x14ac:dyDescent="0.2">
      <c r="E223" s="22"/>
      <c r="F223" s="22"/>
      <c r="G223" s="22"/>
      <c r="H223" s="22"/>
    </row>
    <row r="224" spans="5:8" x14ac:dyDescent="0.2">
      <c r="E224" s="22"/>
      <c r="F224" s="22"/>
      <c r="G224" s="22"/>
      <c r="H224" s="22"/>
    </row>
    <row r="225" spans="5:8" x14ac:dyDescent="0.2">
      <c r="E225" s="22"/>
      <c r="F225" s="22"/>
      <c r="G225" s="22"/>
      <c r="H225" s="22"/>
    </row>
    <row r="226" spans="5:8" x14ac:dyDescent="0.2">
      <c r="E226" s="22"/>
      <c r="F226" s="22"/>
      <c r="G226" s="22"/>
      <c r="H226" s="22"/>
    </row>
    <row r="227" spans="5:8" x14ac:dyDescent="0.2">
      <c r="E227" s="22"/>
      <c r="F227" s="22"/>
      <c r="G227" s="22"/>
      <c r="H227" s="22"/>
    </row>
    <row r="228" spans="5:8" x14ac:dyDescent="0.2">
      <c r="E228" s="21"/>
      <c r="F228" s="21"/>
      <c r="G228" s="21"/>
      <c r="H228" s="21"/>
    </row>
    <row r="229" spans="5:8" x14ac:dyDescent="0.2">
      <c r="E229" s="22"/>
      <c r="F229" s="22"/>
      <c r="G229" s="22"/>
      <c r="H229" s="22"/>
    </row>
    <row r="230" spans="5:8" x14ac:dyDescent="0.2">
      <c r="E230" s="21"/>
      <c r="F230" s="21"/>
      <c r="G230" s="21"/>
      <c r="H230" s="21"/>
    </row>
    <row r="231" spans="5:8" x14ac:dyDescent="0.2">
      <c r="E231" s="22"/>
      <c r="F231" s="22"/>
      <c r="G231" s="22"/>
      <c r="H231" s="22"/>
    </row>
    <row r="232" spans="5:8" x14ac:dyDescent="0.2">
      <c r="E232" s="22"/>
      <c r="F232" s="22"/>
      <c r="G232" s="22"/>
      <c r="H232" s="22"/>
    </row>
    <row r="233" spans="5:8" x14ac:dyDescent="0.2">
      <c r="E233" s="22"/>
      <c r="F233" s="22"/>
      <c r="G233" s="22"/>
      <c r="H233" s="22"/>
    </row>
    <row r="234" spans="5:8" x14ac:dyDescent="0.2">
      <c r="E234" s="22"/>
      <c r="F234" s="22"/>
      <c r="G234" s="22"/>
      <c r="H234" s="22"/>
    </row>
    <row r="235" spans="5:8" x14ac:dyDescent="0.2">
      <c r="E235" s="21"/>
      <c r="F235" s="21"/>
      <c r="G235" s="21"/>
      <c r="H235" s="21"/>
    </row>
    <row r="236" spans="5:8" x14ac:dyDescent="0.2">
      <c r="E236" s="22"/>
      <c r="F236" s="22"/>
      <c r="G236" s="22"/>
      <c r="H236" s="22"/>
    </row>
    <row r="237" spans="5:8" x14ac:dyDescent="0.2">
      <c r="E237" s="22"/>
      <c r="F237" s="22"/>
      <c r="G237" s="22"/>
      <c r="H237" s="22"/>
    </row>
    <row r="238" spans="5:8" x14ac:dyDescent="0.2">
      <c r="E238" s="22"/>
      <c r="F238" s="22"/>
      <c r="G238" s="22"/>
      <c r="H238" s="22"/>
    </row>
    <row r="239" spans="5:8" x14ac:dyDescent="0.2">
      <c r="E239" s="21"/>
      <c r="F239" s="21"/>
      <c r="G239" s="21"/>
      <c r="H239" s="21"/>
    </row>
    <row r="240" spans="5:8" x14ac:dyDescent="0.2">
      <c r="E240" s="22"/>
      <c r="F240" s="22"/>
      <c r="G240" s="22"/>
      <c r="H240" s="22"/>
    </row>
    <row r="241" spans="5:8" x14ac:dyDescent="0.2">
      <c r="E241" s="22"/>
      <c r="F241" s="22"/>
      <c r="G241" s="22"/>
      <c r="H241" s="22"/>
    </row>
    <row r="242" spans="5:8" x14ac:dyDescent="0.2">
      <c r="E242" s="22"/>
      <c r="F242" s="22"/>
      <c r="G242" s="22"/>
      <c r="H242" s="22"/>
    </row>
    <row r="243" spans="5:8" x14ac:dyDescent="0.2">
      <c r="E243" s="22"/>
      <c r="F243" s="22"/>
      <c r="G243" s="22"/>
      <c r="H243" s="22"/>
    </row>
    <row r="244" spans="5:8" x14ac:dyDescent="0.2">
      <c r="E244" s="22"/>
      <c r="F244" s="22"/>
      <c r="G244" s="22"/>
      <c r="H244" s="22"/>
    </row>
    <row r="245" spans="5:8" x14ac:dyDescent="0.2">
      <c r="E245" s="22"/>
      <c r="F245" s="22"/>
      <c r="G245" s="22"/>
      <c r="H245" s="22"/>
    </row>
    <row r="246" spans="5:8" x14ac:dyDescent="0.2">
      <c r="E246" s="22"/>
      <c r="F246" s="22"/>
      <c r="G246" s="22"/>
      <c r="H246" s="22"/>
    </row>
    <row r="247" spans="5:8" x14ac:dyDescent="0.2">
      <c r="E247" s="22"/>
      <c r="F247" s="22"/>
      <c r="G247" s="22"/>
      <c r="H247" s="22"/>
    </row>
    <row r="248" spans="5:8" x14ac:dyDescent="0.2">
      <c r="E248" s="22"/>
      <c r="F248" s="22"/>
      <c r="G248" s="22"/>
      <c r="H248" s="22"/>
    </row>
    <row r="249" spans="5:8" x14ac:dyDescent="0.2">
      <c r="E249" s="22"/>
      <c r="F249" s="22"/>
      <c r="G249" s="22"/>
      <c r="H249" s="22"/>
    </row>
    <row r="250" spans="5:8" x14ac:dyDescent="0.2">
      <c r="E250" s="22"/>
      <c r="F250" s="22"/>
      <c r="G250" s="22"/>
      <c r="H250" s="22"/>
    </row>
    <row r="251" spans="5:8" x14ac:dyDescent="0.2">
      <c r="E251" s="22"/>
      <c r="F251" s="22"/>
      <c r="G251" s="22"/>
      <c r="H251" s="22"/>
    </row>
    <row r="252" spans="5:8" x14ac:dyDescent="0.2">
      <c r="E252" s="21"/>
      <c r="F252" s="21"/>
      <c r="G252" s="21"/>
      <c r="H252" s="21"/>
    </row>
    <row r="253" spans="5:8" x14ac:dyDescent="0.2">
      <c r="E253" s="22"/>
      <c r="F253" s="22"/>
      <c r="G253" s="22"/>
      <c r="H253" s="22"/>
    </row>
    <row r="254" spans="5:8" x14ac:dyDescent="0.2">
      <c r="E254" s="22"/>
      <c r="F254" s="22"/>
      <c r="G254" s="22"/>
      <c r="H254" s="22"/>
    </row>
    <row r="255" spans="5:8" x14ac:dyDescent="0.2">
      <c r="E255" s="22"/>
      <c r="F255" s="22"/>
      <c r="G255" s="22"/>
      <c r="H255" s="22"/>
    </row>
    <row r="256" spans="5:8" x14ac:dyDescent="0.2">
      <c r="E256" s="22"/>
      <c r="F256" s="22"/>
      <c r="G256" s="22"/>
      <c r="H256" s="22"/>
    </row>
    <row r="257" spans="5:8" x14ac:dyDescent="0.2">
      <c r="E257" s="22"/>
      <c r="F257" s="22"/>
      <c r="G257" s="22"/>
      <c r="H257" s="22"/>
    </row>
    <row r="258" spans="5:8" x14ac:dyDescent="0.2">
      <c r="E258" s="22"/>
      <c r="F258" s="22"/>
      <c r="G258" s="22"/>
      <c r="H258" s="22"/>
    </row>
    <row r="259" spans="5:8" x14ac:dyDescent="0.2">
      <c r="E259" s="22"/>
      <c r="F259" s="22"/>
      <c r="G259" s="22"/>
      <c r="H259" s="22"/>
    </row>
    <row r="260" spans="5:8" x14ac:dyDescent="0.2">
      <c r="E260" s="22"/>
      <c r="F260" s="22"/>
      <c r="G260" s="22"/>
      <c r="H260" s="22"/>
    </row>
    <row r="261" spans="5:8" x14ac:dyDescent="0.2">
      <c r="E261" s="22"/>
      <c r="F261" s="22"/>
      <c r="G261" s="22"/>
      <c r="H261" s="22"/>
    </row>
    <row r="262" spans="5:8" x14ac:dyDescent="0.2">
      <c r="E262" s="22"/>
      <c r="F262" s="22"/>
      <c r="G262" s="22"/>
      <c r="H262" s="22"/>
    </row>
    <row r="263" spans="5:8" x14ac:dyDescent="0.2">
      <c r="E263" s="22"/>
      <c r="F263" s="22"/>
      <c r="G263" s="22"/>
      <c r="H263" s="22"/>
    </row>
    <row r="264" spans="5:8" x14ac:dyDescent="0.2">
      <c r="E264" s="22"/>
      <c r="F264" s="22"/>
      <c r="G264" s="22"/>
      <c r="H264" s="22"/>
    </row>
    <row r="265" spans="5:8" x14ac:dyDescent="0.2">
      <c r="E265" s="22"/>
      <c r="F265" s="22"/>
      <c r="G265" s="22"/>
      <c r="H265" s="22"/>
    </row>
    <row r="266" spans="5:8" x14ac:dyDescent="0.2">
      <c r="E266" s="22"/>
      <c r="F266" s="22"/>
      <c r="G266" s="22"/>
      <c r="H266" s="22"/>
    </row>
    <row r="267" spans="5:8" x14ac:dyDescent="0.2">
      <c r="E267" s="21"/>
      <c r="F267" s="21"/>
      <c r="G267" s="21"/>
      <c r="H267" s="21"/>
    </row>
    <row r="268" spans="5:8" x14ac:dyDescent="0.2">
      <c r="E268" s="22"/>
      <c r="F268" s="22"/>
      <c r="G268" s="22"/>
      <c r="H268" s="22"/>
    </row>
    <row r="269" spans="5:8" x14ac:dyDescent="0.2">
      <c r="E269" s="22"/>
      <c r="F269" s="22"/>
      <c r="G269" s="22"/>
      <c r="H269" s="22"/>
    </row>
    <row r="270" spans="5:8" x14ac:dyDescent="0.2">
      <c r="E270" s="22"/>
      <c r="F270" s="22"/>
      <c r="G270" s="22"/>
      <c r="H270" s="22"/>
    </row>
    <row r="271" spans="5:8" x14ac:dyDescent="0.2">
      <c r="E271" s="22"/>
      <c r="F271" s="22"/>
      <c r="G271" s="22"/>
      <c r="H271" s="22"/>
    </row>
    <row r="272" spans="5:8" x14ac:dyDescent="0.2">
      <c r="E272" s="22"/>
      <c r="F272" s="22"/>
      <c r="G272" s="22"/>
      <c r="H272" s="22"/>
    </row>
    <row r="273" spans="5:8" x14ac:dyDescent="0.2">
      <c r="E273" s="22"/>
      <c r="F273" s="22"/>
      <c r="G273" s="22"/>
      <c r="H273" s="22"/>
    </row>
    <row r="274" spans="5:8" x14ac:dyDescent="0.2">
      <c r="E274" s="22"/>
      <c r="F274" s="22"/>
      <c r="G274" s="22"/>
      <c r="H274" s="22"/>
    </row>
    <row r="275" spans="5:8" x14ac:dyDescent="0.2">
      <c r="E275" s="22"/>
      <c r="F275" s="22"/>
      <c r="G275" s="22"/>
      <c r="H275" s="22"/>
    </row>
    <row r="276" spans="5:8" x14ac:dyDescent="0.2">
      <c r="E276" s="22"/>
      <c r="F276" s="22"/>
      <c r="G276" s="22"/>
      <c r="H276" s="22"/>
    </row>
    <row r="277" spans="5:8" x14ac:dyDescent="0.2">
      <c r="E277" s="22"/>
      <c r="F277" s="22"/>
      <c r="G277" s="22"/>
      <c r="H277" s="22"/>
    </row>
    <row r="278" spans="5:8" x14ac:dyDescent="0.2">
      <c r="E278" s="22"/>
      <c r="F278" s="22"/>
      <c r="G278" s="22"/>
      <c r="H278" s="22"/>
    </row>
    <row r="279" spans="5:8" x14ac:dyDescent="0.2">
      <c r="E279" s="22"/>
      <c r="F279" s="22"/>
      <c r="G279" s="22"/>
      <c r="H279" s="22"/>
    </row>
    <row r="280" spans="5:8" x14ac:dyDescent="0.2">
      <c r="E280" s="22"/>
      <c r="F280" s="22"/>
      <c r="G280" s="22"/>
      <c r="H280" s="22"/>
    </row>
    <row r="281" spans="5:8" x14ac:dyDescent="0.2">
      <c r="E281" s="22"/>
      <c r="F281" s="22"/>
      <c r="G281" s="22"/>
      <c r="H281" s="22"/>
    </row>
    <row r="282" spans="5:8" x14ac:dyDescent="0.2">
      <c r="E282" s="22"/>
      <c r="F282" s="22"/>
      <c r="G282" s="22"/>
      <c r="H282" s="22"/>
    </row>
    <row r="283" spans="5:8" x14ac:dyDescent="0.2">
      <c r="E283" s="22"/>
      <c r="F283" s="22"/>
      <c r="G283" s="22"/>
      <c r="H283" s="22"/>
    </row>
    <row r="284" spans="5:8" x14ac:dyDescent="0.2">
      <c r="E284" s="22"/>
      <c r="F284" s="22"/>
      <c r="G284" s="22"/>
      <c r="H284" s="22"/>
    </row>
    <row r="285" spans="5:8" x14ac:dyDescent="0.2">
      <c r="E285" s="22"/>
      <c r="F285" s="22"/>
      <c r="G285" s="22"/>
      <c r="H285" s="22"/>
    </row>
    <row r="286" spans="5:8" x14ac:dyDescent="0.2">
      <c r="E286" s="22"/>
      <c r="F286" s="22"/>
      <c r="G286" s="22"/>
      <c r="H286" s="22"/>
    </row>
    <row r="287" spans="5:8" x14ac:dyDescent="0.2">
      <c r="E287" s="22"/>
      <c r="F287" s="22"/>
      <c r="G287" s="22"/>
      <c r="H287" s="22"/>
    </row>
    <row r="288" spans="5:8" x14ac:dyDescent="0.2">
      <c r="E288" s="22"/>
      <c r="F288" s="22"/>
      <c r="G288" s="22"/>
      <c r="H288" s="22"/>
    </row>
    <row r="289" spans="5:8" x14ac:dyDescent="0.2">
      <c r="E289" s="22"/>
      <c r="F289" s="22"/>
      <c r="G289" s="22"/>
      <c r="H289" s="22"/>
    </row>
    <row r="290" spans="5:8" x14ac:dyDescent="0.2">
      <c r="E290" s="22"/>
      <c r="F290" s="22"/>
      <c r="G290" s="22"/>
      <c r="H290" s="22"/>
    </row>
    <row r="291" spans="5:8" x14ac:dyDescent="0.2">
      <c r="E291" s="22"/>
      <c r="F291" s="22"/>
      <c r="G291" s="22"/>
      <c r="H291" s="22"/>
    </row>
    <row r="292" spans="5:8" x14ac:dyDescent="0.2">
      <c r="E292" s="22"/>
      <c r="F292" s="22"/>
      <c r="G292" s="22"/>
      <c r="H292" s="22"/>
    </row>
    <row r="293" spans="5:8" x14ac:dyDescent="0.2">
      <c r="E293" s="22"/>
      <c r="F293" s="22"/>
      <c r="G293" s="22"/>
      <c r="H293" s="22"/>
    </row>
    <row r="294" spans="5:8" x14ac:dyDescent="0.2">
      <c r="E294" s="22"/>
      <c r="F294" s="22"/>
      <c r="G294" s="22"/>
      <c r="H294" s="22"/>
    </row>
    <row r="295" spans="5:8" x14ac:dyDescent="0.2">
      <c r="E295" s="22"/>
      <c r="F295" s="22"/>
      <c r="G295" s="22"/>
      <c r="H295" s="22"/>
    </row>
    <row r="296" spans="5:8" x14ac:dyDescent="0.2">
      <c r="E296" s="22"/>
      <c r="F296" s="22"/>
      <c r="G296" s="22"/>
      <c r="H296" s="22"/>
    </row>
    <row r="297" spans="5:8" x14ac:dyDescent="0.2">
      <c r="E297" s="22"/>
      <c r="F297" s="22"/>
      <c r="G297" s="22"/>
      <c r="H297" s="22"/>
    </row>
    <row r="298" spans="5:8" x14ac:dyDescent="0.2">
      <c r="E298" s="22"/>
      <c r="F298" s="22"/>
      <c r="G298" s="22"/>
      <c r="H298" s="22"/>
    </row>
    <row r="299" spans="5:8" x14ac:dyDescent="0.2">
      <c r="E299" s="22"/>
      <c r="F299" s="22"/>
      <c r="G299" s="22"/>
      <c r="H299" s="22"/>
    </row>
    <row r="300" spans="5:8" x14ac:dyDescent="0.2">
      <c r="E300" s="21"/>
      <c r="F300" s="21"/>
      <c r="G300" s="21"/>
      <c r="H300" s="21"/>
    </row>
    <row r="301" spans="5:8" x14ac:dyDescent="0.2">
      <c r="E301" s="22"/>
      <c r="F301" s="22"/>
      <c r="G301" s="22"/>
      <c r="H301" s="22"/>
    </row>
    <row r="302" spans="5:8" x14ac:dyDescent="0.2">
      <c r="E302" s="21"/>
      <c r="F302" s="21"/>
      <c r="G302" s="21"/>
      <c r="H302" s="21"/>
    </row>
    <row r="303" spans="5:8" x14ac:dyDescent="0.2">
      <c r="E303" s="22"/>
      <c r="F303" s="22"/>
      <c r="G303" s="22"/>
      <c r="H303" s="22"/>
    </row>
    <row r="304" spans="5:8" x14ac:dyDescent="0.2">
      <c r="E304" s="22"/>
      <c r="F304" s="22"/>
      <c r="G304" s="22"/>
      <c r="H304" s="22"/>
    </row>
    <row r="305" spans="5:8" x14ac:dyDescent="0.2">
      <c r="E305" s="22"/>
      <c r="F305" s="22"/>
      <c r="G305" s="22"/>
      <c r="H305" s="22"/>
    </row>
    <row r="306" spans="5:8" x14ac:dyDescent="0.2">
      <c r="E306" s="22"/>
      <c r="F306" s="22"/>
      <c r="G306" s="22"/>
      <c r="H306" s="22"/>
    </row>
    <row r="307" spans="5:8" x14ac:dyDescent="0.2">
      <c r="E307" s="21"/>
      <c r="F307" s="21"/>
      <c r="G307" s="21"/>
      <c r="H307" s="21"/>
    </row>
    <row r="308" spans="5:8" x14ac:dyDescent="0.2">
      <c r="E308" s="22"/>
      <c r="F308" s="22"/>
      <c r="G308" s="22"/>
      <c r="H308" s="22"/>
    </row>
    <row r="309" spans="5:8" x14ac:dyDescent="0.2">
      <c r="E309" s="22"/>
      <c r="F309" s="22"/>
      <c r="G309" s="22"/>
      <c r="H309" s="22"/>
    </row>
    <row r="310" spans="5:8" x14ac:dyDescent="0.2">
      <c r="E310" s="22"/>
      <c r="F310" s="22"/>
      <c r="G310" s="22"/>
      <c r="H310" s="22"/>
    </row>
    <row r="311" spans="5:8" x14ac:dyDescent="0.2">
      <c r="E311" s="21"/>
      <c r="F311" s="21"/>
      <c r="G311" s="21"/>
      <c r="H311" s="21"/>
    </row>
    <row r="312" spans="5:8" x14ac:dyDescent="0.2">
      <c r="E312" s="22"/>
      <c r="F312" s="22"/>
      <c r="G312" s="22"/>
      <c r="H312" s="22"/>
    </row>
    <row r="313" spans="5:8" x14ac:dyDescent="0.2">
      <c r="E313" s="22"/>
      <c r="F313" s="22"/>
      <c r="G313" s="22"/>
      <c r="H313" s="22"/>
    </row>
    <row r="314" spans="5:8" x14ac:dyDescent="0.2">
      <c r="E314" s="22"/>
      <c r="F314" s="22"/>
      <c r="G314" s="22"/>
      <c r="H314" s="22"/>
    </row>
    <row r="315" spans="5:8" x14ac:dyDescent="0.2">
      <c r="E315" s="22"/>
      <c r="F315" s="22"/>
      <c r="G315" s="22"/>
      <c r="H315" s="22"/>
    </row>
    <row r="316" spans="5:8" x14ac:dyDescent="0.2">
      <c r="E316" s="22"/>
      <c r="F316" s="22"/>
      <c r="G316" s="22"/>
      <c r="H316" s="22"/>
    </row>
    <row r="317" spans="5:8" x14ac:dyDescent="0.2">
      <c r="E317" s="22"/>
      <c r="F317" s="22"/>
      <c r="G317" s="22"/>
      <c r="H317" s="22"/>
    </row>
    <row r="318" spans="5:8" x14ac:dyDescent="0.2">
      <c r="E318" s="22"/>
      <c r="F318" s="22"/>
      <c r="G318" s="22"/>
      <c r="H318" s="22"/>
    </row>
    <row r="319" spans="5:8" x14ac:dyDescent="0.2">
      <c r="E319" s="22"/>
      <c r="F319" s="22"/>
      <c r="G319" s="22"/>
      <c r="H319" s="22"/>
    </row>
    <row r="320" spans="5:8" x14ac:dyDescent="0.2">
      <c r="E320" s="22"/>
      <c r="F320" s="22"/>
      <c r="G320" s="22"/>
      <c r="H320" s="22"/>
    </row>
    <row r="321" spans="5:8" x14ac:dyDescent="0.2">
      <c r="E321" s="22"/>
      <c r="F321" s="22"/>
      <c r="G321" s="22"/>
      <c r="H321" s="22"/>
    </row>
    <row r="322" spans="5:8" x14ac:dyDescent="0.2">
      <c r="E322" s="22"/>
      <c r="F322" s="22"/>
      <c r="G322" s="22"/>
      <c r="H322" s="22"/>
    </row>
    <row r="323" spans="5:8" x14ac:dyDescent="0.2">
      <c r="E323" s="22"/>
      <c r="F323" s="22"/>
      <c r="G323" s="22"/>
      <c r="H323" s="22"/>
    </row>
    <row r="325" spans="5:8" x14ac:dyDescent="0.2">
      <c r="E325" s="21"/>
      <c r="F325" s="21"/>
      <c r="G325" s="21"/>
      <c r="H325" s="21"/>
    </row>
    <row r="326" spans="5:8" x14ac:dyDescent="0.2">
      <c r="E326" s="22"/>
      <c r="F326" s="22"/>
      <c r="G326" s="22"/>
      <c r="H326" s="22"/>
    </row>
    <row r="327" spans="5:8" x14ac:dyDescent="0.2">
      <c r="E327" s="22"/>
      <c r="F327" s="22"/>
      <c r="G327" s="22"/>
      <c r="H327" s="22"/>
    </row>
    <row r="328" spans="5:8" x14ac:dyDescent="0.2">
      <c r="E328" s="22"/>
      <c r="F328" s="22"/>
      <c r="G328" s="22"/>
      <c r="H328" s="22"/>
    </row>
    <row r="329" spans="5:8" x14ac:dyDescent="0.2">
      <c r="E329" s="22"/>
      <c r="F329" s="22"/>
      <c r="G329" s="22"/>
      <c r="H329" s="22"/>
    </row>
    <row r="330" spans="5:8" x14ac:dyDescent="0.2">
      <c r="E330" s="22"/>
      <c r="F330" s="22"/>
      <c r="G330" s="22"/>
      <c r="H330" s="22"/>
    </row>
    <row r="331" spans="5:8" x14ac:dyDescent="0.2">
      <c r="E331" s="22"/>
      <c r="F331" s="22"/>
      <c r="G331" s="22"/>
      <c r="H331" s="22"/>
    </row>
    <row r="332" spans="5:8" x14ac:dyDescent="0.2">
      <c r="E332" s="22"/>
      <c r="F332" s="22"/>
      <c r="G332" s="22"/>
      <c r="H332" s="22"/>
    </row>
    <row r="333" spans="5:8" x14ac:dyDescent="0.2">
      <c r="E333" s="22"/>
      <c r="F333" s="22"/>
      <c r="G333" s="22"/>
      <c r="H333" s="22"/>
    </row>
    <row r="334" spans="5:8" x14ac:dyDescent="0.2">
      <c r="E334" s="22"/>
      <c r="F334" s="22"/>
      <c r="G334" s="22"/>
      <c r="H334" s="22"/>
    </row>
    <row r="335" spans="5:8" x14ac:dyDescent="0.2">
      <c r="E335" s="22"/>
      <c r="F335" s="22"/>
      <c r="G335" s="22"/>
      <c r="H335" s="22"/>
    </row>
    <row r="336" spans="5:8" x14ac:dyDescent="0.2">
      <c r="E336" s="22"/>
      <c r="F336" s="22"/>
      <c r="G336" s="22"/>
      <c r="H336" s="22"/>
    </row>
    <row r="337" spans="5:8" x14ac:dyDescent="0.2">
      <c r="E337" s="22"/>
      <c r="F337" s="22"/>
      <c r="G337" s="22"/>
      <c r="H337" s="22"/>
    </row>
    <row r="338" spans="5:8" x14ac:dyDescent="0.2">
      <c r="E338" s="22"/>
      <c r="F338" s="22"/>
      <c r="G338" s="22"/>
      <c r="H338" s="22"/>
    </row>
    <row r="339" spans="5:8" x14ac:dyDescent="0.2">
      <c r="E339" s="22"/>
      <c r="F339" s="22"/>
      <c r="G339" s="22"/>
      <c r="H339" s="22"/>
    </row>
    <row r="340" spans="5:8" x14ac:dyDescent="0.2">
      <c r="E340" s="21"/>
      <c r="F340" s="21"/>
      <c r="G340" s="21"/>
      <c r="H340" s="21"/>
    </row>
    <row r="341" spans="5:8" x14ac:dyDescent="0.2">
      <c r="E341" s="22"/>
      <c r="F341" s="22"/>
      <c r="G341" s="22"/>
      <c r="H341" s="22"/>
    </row>
    <row r="342" spans="5:8" x14ac:dyDescent="0.2">
      <c r="E342" s="22"/>
      <c r="F342" s="22"/>
      <c r="G342" s="22"/>
      <c r="H342" s="22"/>
    </row>
    <row r="343" spans="5:8" x14ac:dyDescent="0.2">
      <c r="E343" s="22"/>
      <c r="F343" s="22"/>
      <c r="G343" s="22"/>
      <c r="H343" s="22"/>
    </row>
    <row r="344" spans="5:8" x14ac:dyDescent="0.2">
      <c r="E344" s="22"/>
      <c r="F344" s="22"/>
      <c r="G344" s="22"/>
      <c r="H344" s="22"/>
    </row>
    <row r="345" spans="5:8" x14ac:dyDescent="0.2">
      <c r="E345" s="22"/>
      <c r="F345" s="22"/>
      <c r="G345" s="22"/>
      <c r="H345" s="22"/>
    </row>
    <row r="346" spans="5:8" x14ac:dyDescent="0.2">
      <c r="E346" s="22"/>
      <c r="F346" s="22"/>
      <c r="G346" s="22"/>
      <c r="H346" s="22"/>
    </row>
    <row r="347" spans="5:8" x14ac:dyDescent="0.2">
      <c r="E347" s="22"/>
      <c r="F347" s="22"/>
      <c r="G347" s="22"/>
      <c r="H347" s="22"/>
    </row>
    <row r="348" spans="5:8" x14ac:dyDescent="0.2">
      <c r="E348" s="22"/>
      <c r="F348" s="22"/>
      <c r="G348" s="22"/>
      <c r="H348" s="22"/>
    </row>
    <row r="349" spans="5:8" x14ac:dyDescent="0.2">
      <c r="E349" s="22"/>
      <c r="F349" s="22"/>
      <c r="G349" s="22"/>
      <c r="H349" s="22"/>
    </row>
    <row r="350" spans="5:8" x14ac:dyDescent="0.2">
      <c r="E350" s="22"/>
      <c r="F350" s="22"/>
      <c r="G350" s="22"/>
      <c r="H350" s="22"/>
    </row>
    <row r="351" spans="5:8" x14ac:dyDescent="0.2">
      <c r="E351" s="22"/>
      <c r="F351" s="22"/>
      <c r="G351" s="22"/>
      <c r="H351" s="22"/>
    </row>
    <row r="352" spans="5:8" x14ac:dyDescent="0.2">
      <c r="E352" s="22"/>
      <c r="F352" s="22"/>
      <c r="G352" s="22"/>
      <c r="H352" s="22"/>
    </row>
    <row r="353" spans="5:8" x14ac:dyDescent="0.2">
      <c r="E353" s="22"/>
      <c r="F353" s="22"/>
      <c r="G353" s="22"/>
      <c r="H353" s="22"/>
    </row>
    <row r="354" spans="5:8" x14ac:dyDescent="0.2">
      <c r="E354" s="22"/>
      <c r="F354" s="22"/>
      <c r="G354" s="22"/>
      <c r="H354" s="22"/>
    </row>
    <row r="355" spans="5:8" x14ac:dyDescent="0.2">
      <c r="E355" s="22"/>
      <c r="F355" s="22"/>
      <c r="G355" s="22"/>
      <c r="H355" s="22"/>
    </row>
    <row r="356" spans="5:8" x14ac:dyDescent="0.2">
      <c r="E356" s="22"/>
      <c r="F356" s="22"/>
      <c r="G356" s="22"/>
      <c r="H356" s="22"/>
    </row>
    <row r="357" spans="5:8" x14ac:dyDescent="0.2">
      <c r="E357" s="22"/>
      <c r="F357" s="22"/>
      <c r="G357" s="22"/>
      <c r="H357" s="22"/>
    </row>
    <row r="358" spans="5:8" x14ac:dyDescent="0.2">
      <c r="E358" s="22"/>
      <c r="F358" s="22"/>
      <c r="G358" s="22"/>
      <c r="H358" s="22"/>
    </row>
    <row r="359" spans="5:8" x14ac:dyDescent="0.2">
      <c r="E359" s="22"/>
      <c r="F359" s="22"/>
      <c r="G359" s="22"/>
      <c r="H359" s="22"/>
    </row>
    <row r="360" spans="5:8" x14ac:dyDescent="0.2">
      <c r="E360" s="22"/>
      <c r="F360" s="22"/>
      <c r="G360" s="22"/>
      <c r="H360" s="22"/>
    </row>
    <row r="361" spans="5:8" x14ac:dyDescent="0.2">
      <c r="E361" s="22"/>
      <c r="F361" s="22"/>
      <c r="G361" s="22"/>
      <c r="H361" s="22"/>
    </row>
    <row r="362" spans="5:8" x14ac:dyDescent="0.2">
      <c r="E362" s="22"/>
      <c r="F362" s="22"/>
      <c r="G362" s="22"/>
      <c r="H362" s="22"/>
    </row>
    <row r="363" spans="5:8" x14ac:dyDescent="0.2">
      <c r="E363" s="22"/>
      <c r="F363" s="22"/>
      <c r="G363" s="22"/>
      <c r="H363" s="22"/>
    </row>
    <row r="364" spans="5:8" x14ac:dyDescent="0.2">
      <c r="E364" s="22"/>
      <c r="F364" s="22"/>
      <c r="G364" s="22"/>
      <c r="H364" s="22"/>
    </row>
    <row r="365" spans="5:8" x14ac:dyDescent="0.2">
      <c r="E365" s="22"/>
      <c r="F365" s="22"/>
      <c r="G365" s="22"/>
      <c r="H365" s="22"/>
    </row>
    <row r="366" spans="5:8" x14ac:dyDescent="0.2">
      <c r="E366" s="22"/>
      <c r="F366" s="22"/>
      <c r="G366" s="22"/>
      <c r="H366" s="22"/>
    </row>
    <row r="367" spans="5:8" x14ac:dyDescent="0.2">
      <c r="E367" s="22"/>
      <c r="F367" s="22"/>
      <c r="G367" s="22"/>
      <c r="H367" s="22"/>
    </row>
    <row r="368" spans="5:8" x14ac:dyDescent="0.2">
      <c r="E368" s="22"/>
      <c r="F368" s="22"/>
      <c r="G368" s="22"/>
      <c r="H368" s="22"/>
    </row>
    <row r="369" spans="5:8" x14ac:dyDescent="0.2">
      <c r="E369" s="22"/>
      <c r="F369" s="22"/>
      <c r="G369" s="22"/>
      <c r="H369" s="22"/>
    </row>
    <row r="370" spans="5:8" x14ac:dyDescent="0.2">
      <c r="E370" s="22"/>
      <c r="F370" s="22"/>
      <c r="G370" s="22"/>
      <c r="H370" s="22"/>
    </row>
    <row r="371" spans="5:8" x14ac:dyDescent="0.2">
      <c r="E371" s="22"/>
      <c r="F371" s="22"/>
      <c r="G371" s="22"/>
      <c r="H371" s="22"/>
    </row>
    <row r="372" spans="5:8" x14ac:dyDescent="0.2">
      <c r="E372" s="22"/>
      <c r="F372" s="22"/>
      <c r="G372" s="22"/>
      <c r="H372" s="22"/>
    </row>
    <row r="373" spans="5:8" x14ac:dyDescent="0.2">
      <c r="E373" s="21"/>
      <c r="F373" s="21"/>
      <c r="G373" s="21"/>
      <c r="H373" s="21"/>
    </row>
    <row r="374" spans="5:8" x14ac:dyDescent="0.2">
      <c r="E374" s="22"/>
      <c r="F374" s="22"/>
      <c r="G374" s="22"/>
      <c r="H374" s="22"/>
    </row>
    <row r="375" spans="5:8" x14ac:dyDescent="0.2">
      <c r="E375" s="21"/>
      <c r="F375" s="21"/>
      <c r="G375" s="21"/>
      <c r="H375" s="21"/>
    </row>
    <row r="376" spans="5:8" x14ac:dyDescent="0.2">
      <c r="E376" s="22"/>
      <c r="F376" s="22"/>
      <c r="G376" s="22"/>
      <c r="H376" s="22"/>
    </row>
    <row r="377" spans="5:8" x14ac:dyDescent="0.2">
      <c r="E377" s="22"/>
      <c r="F377" s="22"/>
      <c r="G377" s="22"/>
      <c r="H377" s="22"/>
    </row>
    <row r="378" spans="5:8" x14ac:dyDescent="0.2">
      <c r="E378" s="22"/>
      <c r="F378" s="22"/>
      <c r="G378" s="22"/>
      <c r="H378" s="22"/>
    </row>
    <row r="379" spans="5:8" x14ac:dyDescent="0.2">
      <c r="E379" s="22"/>
      <c r="F379" s="22"/>
      <c r="G379" s="22"/>
      <c r="H379" s="22"/>
    </row>
    <row r="380" spans="5:8" x14ac:dyDescent="0.2">
      <c r="E380" s="21"/>
      <c r="F380" s="21"/>
      <c r="G380" s="21"/>
      <c r="H380" s="21"/>
    </row>
    <row r="381" spans="5:8" x14ac:dyDescent="0.2">
      <c r="E381" s="22"/>
      <c r="F381" s="22"/>
      <c r="G381" s="22"/>
      <c r="H381" s="22"/>
    </row>
    <row r="382" spans="5:8" x14ac:dyDescent="0.2">
      <c r="E382" s="22"/>
      <c r="F382" s="22"/>
      <c r="G382" s="22"/>
      <c r="H382" s="22"/>
    </row>
    <row r="383" spans="5:8" x14ac:dyDescent="0.2">
      <c r="E383" s="22"/>
      <c r="F383" s="22"/>
      <c r="G383" s="22"/>
      <c r="H383" s="22"/>
    </row>
    <row r="384" spans="5:8" x14ac:dyDescent="0.2">
      <c r="E384" s="21"/>
      <c r="F384" s="21"/>
      <c r="G384" s="21"/>
      <c r="H384" s="21"/>
    </row>
    <row r="385" spans="5:8" x14ac:dyDescent="0.2">
      <c r="E385" s="22"/>
      <c r="F385" s="22"/>
      <c r="G385" s="22"/>
      <c r="H385" s="22"/>
    </row>
    <row r="386" spans="5:8" x14ac:dyDescent="0.2">
      <c r="E386" s="22"/>
      <c r="F386" s="22"/>
      <c r="G386" s="22"/>
      <c r="H386" s="22"/>
    </row>
    <row r="387" spans="5:8" x14ac:dyDescent="0.2">
      <c r="E387" s="22"/>
      <c r="F387" s="22"/>
      <c r="G387" s="22"/>
      <c r="H387" s="22"/>
    </row>
    <row r="388" spans="5:8" x14ac:dyDescent="0.2">
      <c r="E388" s="22"/>
      <c r="F388" s="22"/>
      <c r="G388" s="22"/>
      <c r="H388" s="22"/>
    </row>
    <row r="389" spans="5:8" x14ac:dyDescent="0.2">
      <c r="E389" s="22"/>
      <c r="F389" s="22"/>
      <c r="G389" s="22"/>
      <c r="H389" s="22"/>
    </row>
    <row r="390" spans="5:8" x14ac:dyDescent="0.2">
      <c r="E390" s="22"/>
      <c r="F390" s="22"/>
      <c r="G390" s="22"/>
      <c r="H390" s="22"/>
    </row>
    <row r="391" spans="5:8" x14ac:dyDescent="0.2">
      <c r="E391" s="22"/>
      <c r="F391" s="22"/>
      <c r="G391" s="22"/>
      <c r="H391" s="22"/>
    </row>
    <row r="392" spans="5:8" x14ac:dyDescent="0.2">
      <c r="E392" s="22"/>
      <c r="F392" s="22"/>
      <c r="G392" s="22"/>
      <c r="H392" s="22"/>
    </row>
    <row r="393" spans="5:8" x14ac:dyDescent="0.2">
      <c r="E393" s="22"/>
      <c r="F393" s="22"/>
      <c r="G393" s="22"/>
      <c r="H393" s="22"/>
    </row>
    <row r="394" spans="5:8" x14ac:dyDescent="0.2">
      <c r="E394" s="22"/>
      <c r="F394" s="22"/>
      <c r="G394" s="22"/>
      <c r="H394" s="22"/>
    </row>
    <row r="395" spans="5:8" x14ac:dyDescent="0.2">
      <c r="E395" s="22"/>
      <c r="F395" s="22"/>
      <c r="G395" s="22"/>
      <c r="H395" s="22"/>
    </row>
    <row r="396" spans="5:8" x14ac:dyDescent="0.2">
      <c r="E396" s="22"/>
      <c r="F396" s="22"/>
      <c r="G396" s="22"/>
      <c r="H396" s="22"/>
    </row>
    <row r="397" spans="5:8" x14ac:dyDescent="0.2">
      <c r="E397" s="21"/>
      <c r="F397" s="21"/>
      <c r="G397" s="21"/>
      <c r="H397" s="21"/>
    </row>
    <row r="398" spans="5:8" x14ac:dyDescent="0.2">
      <c r="E398" s="22"/>
      <c r="F398" s="22"/>
      <c r="G398" s="22"/>
      <c r="H398" s="22"/>
    </row>
    <row r="399" spans="5:8" x14ac:dyDescent="0.2">
      <c r="E399" s="22"/>
      <c r="F399" s="22"/>
      <c r="G399" s="22"/>
      <c r="H399" s="22"/>
    </row>
    <row r="400" spans="5:8" x14ac:dyDescent="0.2">
      <c r="E400" s="22"/>
      <c r="F400" s="22"/>
      <c r="G400" s="22"/>
      <c r="H400" s="22"/>
    </row>
    <row r="401" spans="5:8" x14ac:dyDescent="0.2">
      <c r="E401" s="22"/>
      <c r="F401" s="22"/>
      <c r="G401" s="22"/>
      <c r="H401" s="22"/>
    </row>
    <row r="402" spans="5:8" x14ac:dyDescent="0.2">
      <c r="E402" s="22"/>
      <c r="F402" s="22"/>
      <c r="G402" s="22"/>
      <c r="H402" s="22"/>
    </row>
    <row r="403" spans="5:8" x14ac:dyDescent="0.2">
      <c r="E403" s="22"/>
      <c r="F403" s="22"/>
      <c r="G403" s="22"/>
      <c r="H403" s="22"/>
    </row>
    <row r="404" spans="5:8" x14ac:dyDescent="0.2">
      <c r="E404" s="22"/>
      <c r="F404" s="22"/>
      <c r="G404" s="22"/>
      <c r="H404" s="22"/>
    </row>
    <row r="405" spans="5:8" x14ac:dyDescent="0.2">
      <c r="E405" s="22"/>
      <c r="F405" s="22"/>
      <c r="G405" s="22"/>
      <c r="H405" s="22"/>
    </row>
    <row r="406" spans="5:8" x14ac:dyDescent="0.2">
      <c r="E406" s="22"/>
      <c r="F406" s="22"/>
      <c r="G406" s="22"/>
      <c r="H406" s="22"/>
    </row>
    <row r="407" spans="5:8" x14ac:dyDescent="0.2">
      <c r="E407" s="22"/>
      <c r="F407" s="22"/>
      <c r="G407" s="22"/>
      <c r="H407" s="22"/>
    </row>
    <row r="408" spans="5:8" x14ac:dyDescent="0.2">
      <c r="E408" s="22"/>
      <c r="F408" s="22"/>
      <c r="G408" s="22"/>
      <c r="H408" s="22"/>
    </row>
    <row r="409" spans="5:8" x14ac:dyDescent="0.2">
      <c r="E409" s="22"/>
      <c r="F409" s="22"/>
      <c r="G409" s="22"/>
      <c r="H409" s="22"/>
    </row>
    <row r="410" spans="5:8" x14ac:dyDescent="0.2">
      <c r="E410" s="22"/>
      <c r="F410" s="22"/>
      <c r="G410" s="22"/>
      <c r="H410" s="22"/>
    </row>
    <row r="411" spans="5:8" x14ac:dyDescent="0.2">
      <c r="E411" s="22"/>
      <c r="F411" s="22"/>
      <c r="G411" s="22"/>
      <c r="H411" s="22"/>
    </row>
    <row r="412" spans="5:8" x14ac:dyDescent="0.2">
      <c r="E412" s="21"/>
      <c r="F412" s="21"/>
      <c r="G412" s="21"/>
      <c r="H412" s="21"/>
    </row>
    <row r="413" spans="5:8" x14ac:dyDescent="0.2">
      <c r="E413" s="22"/>
      <c r="F413" s="22"/>
      <c r="G413" s="22"/>
      <c r="H413" s="22"/>
    </row>
    <row r="414" spans="5:8" x14ac:dyDescent="0.2">
      <c r="E414" s="22"/>
      <c r="F414" s="22"/>
      <c r="G414" s="22"/>
      <c r="H414" s="22"/>
    </row>
    <row r="415" spans="5:8" x14ac:dyDescent="0.2">
      <c r="E415" s="22"/>
      <c r="F415" s="22"/>
      <c r="G415" s="22"/>
      <c r="H415" s="22"/>
    </row>
    <row r="416" spans="5:8" x14ac:dyDescent="0.2">
      <c r="E416" s="22"/>
      <c r="F416" s="22"/>
      <c r="G416" s="22"/>
      <c r="H416" s="22"/>
    </row>
    <row r="417" spans="5:8" x14ac:dyDescent="0.2">
      <c r="E417" s="22"/>
      <c r="F417" s="22"/>
      <c r="G417" s="22"/>
      <c r="H417" s="22"/>
    </row>
    <row r="418" spans="5:8" x14ac:dyDescent="0.2">
      <c r="E418" s="22"/>
      <c r="F418" s="22"/>
      <c r="G418" s="22"/>
      <c r="H418" s="22"/>
    </row>
    <row r="419" spans="5:8" x14ac:dyDescent="0.2">
      <c r="E419" s="22"/>
      <c r="F419" s="22"/>
      <c r="G419" s="22"/>
      <c r="H419" s="22"/>
    </row>
    <row r="420" spans="5:8" x14ac:dyDescent="0.2">
      <c r="E420" s="22"/>
      <c r="F420" s="22"/>
      <c r="G420" s="22"/>
      <c r="H420" s="22"/>
    </row>
    <row r="421" spans="5:8" x14ac:dyDescent="0.2">
      <c r="E421" s="22"/>
      <c r="F421" s="22"/>
      <c r="G421" s="22"/>
      <c r="H421" s="22"/>
    </row>
    <row r="422" spans="5:8" x14ac:dyDescent="0.2">
      <c r="E422" s="22"/>
      <c r="F422" s="22"/>
      <c r="G422" s="22"/>
      <c r="H422" s="22"/>
    </row>
    <row r="423" spans="5:8" x14ac:dyDescent="0.2">
      <c r="E423" s="22"/>
      <c r="F423" s="22"/>
      <c r="G423" s="22"/>
      <c r="H423" s="22"/>
    </row>
    <row r="424" spans="5:8" x14ac:dyDescent="0.2">
      <c r="E424" s="22"/>
      <c r="F424" s="22"/>
      <c r="G424" s="22"/>
      <c r="H424" s="22"/>
    </row>
    <row r="425" spans="5:8" x14ac:dyDescent="0.2">
      <c r="E425" s="22"/>
      <c r="F425" s="22"/>
      <c r="G425" s="22"/>
      <c r="H425" s="22"/>
    </row>
    <row r="426" spans="5:8" x14ac:dyDescent="0.2">
      <c r="E426" s="22"/>
      <c r="F426" s="22"/>
      <c r="G426" s="22"/>
      <c r="H426" s="22"/>
    </row>
    <row r="427" spans="5:8" x14ac:dyDescent="0.2">
      <c r="E427" s="22"/>
      <c r="F427" s="22"/>
      <c r="G427" s="22"/>
      <c r="H427" s="22"/>
    </row>
    <row r="428" spans="5:8" x14ac:dyDescent="0.2">
      <c r="E428" s="22"/>
      <c r="F428" s="22"/>
      <c r="G428" s="22"/>
      <c r="H428" s="22"/>
    </row>
    <row r="429" spans="5:8" x14ac:dyDescent="0.2">
      <c r="E429" s="22"/>
      <c r="F429" s="22"/>
      <c r="G429" s="22"/>
      <c r="H429" s="22"/>
    </row>
    <row r="430" spans="5:8" x14ac:dyDescent="0.2">
      <c r="E430" s="22"/>
      <c r="F430" s="22"/>
      <c r="G430" s="22"/>
      <c r="H430" s="22"/>
    </row>
    <row r="431" spans="5:8" x14ac:dyDescent="0.2">
      <c r="E431" s="22"/>
      <c r="F431" s="22"/>
      <c r="G431" s="22"/>
      <c r="H431" s="22"/>
    </row>
    <row r="432" spans="5:8" x14ac:dyDescent="0.2">
      <c r="E432" s="22"/>
      <c r="F432" s="22"/>
      <c r="G432" s="22"/>
      <c r="H432" s="22"/>
    </row>
    <row r="433" spans="5:8" x14ac:dyDescent="0.2">
      <c r="E433" s="22"/>
      <c r="F433" s="22"/>
      <c r="G433" s="22"/>
      <c r="H433" s="22"/>
    </row>
    <row r="434" spans="5:8" x14ac:dyDescent="0.2">
      <c r="E434" s="22"/>
      <c r="F434" s="22"/>
      <c r="G434" s="22"/>
      <c r="H434" s="22"/>
    </row>
    <row r="435" spans="5:8" x14ac:dyDescent="0.2">
      <c r="E435" s="22"/>
      <c r="F435" s="22"/>
      <c r="G435" s="22"/>
      <c r="H435" s="22"/>
    </row>
    <row r="436" spans="5:8" x14ac:dyDescent="0.2">
      <c r="E436" s="22"/>
      <c r="F436" s="22"/>
      <c r="G436" s="22"/>
      <c r="H436" s="22"/>
    </row>
    <row r="437" spans="5:8" x14ac:dyDescent="0.2">
      <c r="E437" s="22"/>
      <c r="F437" s="22"/>
      <c r="G437" s="22"/>
      <c r="H437" s="22"/>
    </row>
    <row r="438" spans="5:8" x14ac:dyDescent="0.2">
      <c r="E438" s="22"/>
      <c r="F438" s="22"/>
      <c r="G438" s="22"/>
      <c r="H438" s="22"/>
    </row>
    <row r="439" spans="5:8" x14ac:dyDescent="0.2">
      <c r="E439" s="22"/>
      <c r="F439" s="22"/>
      <c r="G439" s="22"/>
      <c r="H439" s="22"/>
    </row>
    <row r="440" spans="5:8" x14ac:dyDescent="0.2">
      <c r="E440" s="22"/>
      <c r="F440" s="22"/>
      <c r="G440" s="22"/>
      <c r="H440" s="22"/>
    </row>
    <row r="441" spans="5:8" x14ac:dyDescent="0.2">
      <c r="E441" s="22"/>
      <c r="F441" s="22"/>
      <c r="G441" s="22"/>
      <c r="H441" s="22"/>
    </row>
    <row r="442" spans="5:8" x14ac:dyDescent="0.2">
      <c r="E442" s="22"/>
      <c r="F442" s="22"/>
      <c r="G442" s="22"/>
      <c r="H442" s="22"/>
    </row>
    <row r="443" spans="5:8" x14ac:dyDescent="0.2">
      <c r="E443" s="22"/>
      <c r="F443" s="22"/>
      <c r="G443" s="22"/>
      <c r="H443" s="22"/>
    </row>
    <row r="444" spans="5:8" x14ac:dyDescent="0.2">
      <c r="E444" s="22"/>
      <c r="F444" s="22"/>
      <c r="G444" s="22"/>
      <c r="H444" s="22"/>
    </row>
    <row r="445" spans="5:8" x14ac:dyDescent="0.2">
      <c r="E445" s="21"/>
      <c r="F445" s="21"/>
      <c r="G445" s="21"/>
      <c r="H445" s="21"/>
    </row>
    <row r="446" spans="5:8" x14ac:dyDescent="0.2">
      <c r="E446" s="22"/>
      <c r="F446" s="22"/>
      <c r="G446" s="22"/>
      <c r="H446" s="22"/>
    </row>
    <row r="447" spans="5:8" x14ac:dyDescent="0.2">
      <c r="E447" s="21"/>
      <c r="F447" s="21"/>
      <c r="G447" s="21"/>
      <c r="H447" s="21"/>
    </row>
    <row r="448" spans="5:8" x14ac:dyDescent="0.2">
      <c r="E448" s="22"/>
      <c r="F448" s="22"/>
      <c r="G448" s="22"/>
      <c r="H448" s="22"/>
    </row>
    <row r="449" spans="5:8" x14ac:dyDescent="0.2">
      <c r="E449" s="22"/>
      <c r="F449" s="22"/>
      <c r="G449" s="22"/>
      <c r="H449" s="22"/>
    </row>
    <row r="450" spans="5:8" x14ac:dyDescent="0.2">
      <c r="E450" s="22"/>
      <c r="F450" s="22"/>
      <c r="G450" s="22"/>
      <c r="H450" s="22"/>
    </row>
    <row r="451" spans="5:8" x14ac:dyDescent="0.2">
      <c r="E451" s="22"/>
      <c r="F451" s="22"/>
      <c r="G451" s="22"/>
      <c r="H451" s="22"/>
    </row>
    <row r="452" spans="5:8" x14ac:dyDescent="0.2">
      <c r="E452" s="21"/>
      <c r="F452" s="21"/>
      <c r="G452" s="21"/>
      <c r="H452" s="21"/>
    </row>
    <row r="453" spans="5:8" x14ac:dyDescent="0.2">
      <c r="E453" s="22"/>
      <c r="F453" s="22"/>
      <c r="G453" s="22"/>
      <c r="H453" s="22"/>
    </row>
    <row r="454" spans="5:8" x14ac:dyDescent="0.2">
      <c r="E454" s="22"/>
      <c r="F454" s="22"/>
      <c r="G454" s="22"/>
      <c r="H454" s="22"/>
    </row>
    <row r="455" spans="5:8" x14ac:dyDescent="0.2">
      <c r="E455" s="22"/>
      <c r="F455" s="22"/>
      <c r="G455" s="22"/>
      <c r="H455" s="22"/>
    </row>
    <row r="456" spans="5:8" x14ac:dyDescent="0.2">
      <c r="E456" s="21"/>
      <c r="F456" s="21"/>
      <c r="G456" s="21"/>
      <c r="H456" s="21"/>
    </row>
    <row r="457" spans="5:8" x14ac:dyDescent="0.2">
      <c r="E457" s="22"/>
      <c r="F457" s="22"/>
      <c r="G457" s="22"/>
      <c r="H457" s="22"/>
    </row>
    <row r="458" spans="5:8" x14ac:dyDescent="0.2">
      <c r="E458" s="22"/>
      <c r="F458" s="22"/>
      <c r="G458" s="22"/>
      <c r="H458" s="22"/>
    </row>
    <row r="459" spans="5:8" x14ac:dyDescent="0.2">
      <c r="E459" s="22"/>
      <c r="F459" s="22"/>
      <c r="G459" s="22"/>
      <c r="H459" s="22"/>
    </row>
    <row r="460" spans="5:8" x14ac:dyDescent="0.2">
      <c r="E460" s="22"/>
      <c r="F460" s="22"/>
      <c r="G460" s="22"/>
      <c r="H460" s="22"/>
    </row>
    <row r="461" spans="5:8" x14ac:dyDescent="0.2">
      <c r="E461" s="22"/>
      <c r="F461" s="22"/>
      <c r="G461" s="22"/>
      <c r="H461" s="22"/>
    </row>
    <row r="462" spans="5:8" x14ac:dyDescent="0.2">
      <c r="E462" s="22"/>
      <c r="F462" s="22"/>
      <c r="G462" s="22"/>
      <c r="H462" s="22"/>
    </row>
    <row r="463" spans="5:8" x14ac:dyDescent="0.2">
      <c r="E463" s="22"/>
      <c r="F463" s="22"/>
      <c r="G463" s="22"/>
      <c r="H463" s="22"/>
    </row>
    <row r="464" spans="5:8" x14ac:dyDescent="0.2">
      <c r="E464" s="22"/>
      <c r="F464" s="22"/>
      <c r="G464" s="22"/>
      <c r="H464" s="22"/>
    </row>
    <row r="465" spans="5:8" x14ac:dyDescent="0.2">
      <c r="E465" s="22"/>
      <c r="F465" s="22"/>
      <c r="G465" s="22"/>
      <c r="H465" s="22"/>
    </row>
    <row r="466" spans="5:8" x14ac:dyDescent="0.2">
      <c r="E466" s="22"/>
      <c r="F466" s="22"/>
      <c r="G466" s="22"/>
      <c r="H466" s="22"/>
    </row>
    <row r="467" spans="5:8" x14ac:dyDescent="0.2">
      <c r="E467" s="22"/>
      <c r="F467" s="22"/>
      <c r="G467" s="22"/>
      <c r="H467" s="22"/>
    </row>
    <row r="468" spans="5:8" x14ac:dyDescent="0.2">
      <c r="E468" s="22"/>
      <c r="F468" s="22"/>
      <c r="G468" s="22"/>
      <c r="H468" s="22"/>
    </row>
    <row r="469" spans="5:8" x14ac:dyDescent="0.2">
      <c r="E469" s="21"/>
      <c r="F469" s="21"/>
      <c r="G469" s="21"/>
      <c r="H469" s="21"/>
    </row>
    <row r="470" spans="5:8" x14ac:dyDescent="0.2">
      <c r="E470" s="22"/>
      <c r="F470" s="22"/>
      <c r="G470" s="22"/>
      <c r="H470" s="22"/>
    </row>
    <row r="471" spans="5:8" x14ac:dyDescent="0.2">
      <c r="E471" s="22"/>
      <c r="F471" s="22"/>
      <c r="G471" s="22"/>
      <c r="H471" s="22"/>
    </row>
    <row r="472" spans="5:8" x14ac:dyDescent="0.2">
      <c r="E472" s="22"/>
      <c r="F472" s="22"/>
      <c r="G472" s="22"/>
      <c r="H472" s="22"/>
    </row>
    <row r="473" spans="5:8" x14ac:dyDescent="0.2">
      <c r="E473" s="22"/>
      <c r="F473" s="22"/>
      <c r="G473" s="22"/>
      <c r="H473" s="22"/>
    </row>
    <row r="474" spans="5:8" x14ac:dyDescent="0.2">
      <c r="E474" s="22"/>
      <c r="F474" s="22"/>
      <c r="G474" s="22"/>
      <c r="H474" s="22"/>
    </row>
    <row r="475" spans="5:8" x14ac:dyDescent="0.2">
      <c r="E475" s="22"/>
      <c r="F475" s="22"/>
      <c r="G475" s="22"/>
      <c r="H475" s="22"/>
    </row>
    <row r="476" spans="5:8" x14ac:dyDescent="0.2">
      <c r="E476" s="22"/>
      <c r="F476" s="22"/>
      <c r="G476" s="22"/>
      <c r="H476" s="22"/>
    </row>
    <row r="477" spans="5:8" x14ac:dyDescent="0.2">
      <c r="E477" s="22"/>
      <c r="F477" s="22"/>
      <c r="G477" s="22"/>
      <c r="H477" s="22"/>
    </row>
    <row r="478" spans="5:8" x14ac:dyDescent="0.2">
      <c r="E478" s="22"/>
      <c r="F478" s="22"/>
      <c r="G478" s="22"/>
      <c r="H478" s="22"/>
    </row>
    <row r="479" spans="5:8" x14ac:dyDescent="0.2">
      <c r="E479" s="22"/>
      <c r="F479" s="22"/>
      <c r="G479" s="22"/>
      <c r="H479" s="22"/>
    </row>
    <row r="480" spans="5:8" x14ac:dyDescent="0.2">
      <c r="E480" s="22"/>
      <c r="F480" s="22"/>
      <c r="G480" s="22"/>
      <c r="H480" s="22"/>
    </row>
    <row r="481" spans="5:8" x14ac:dyDescent="0.2">
      <c r="E481" s="22"/>
      <c r="F481" s="22"/>
      <c r="G481" s="22"/>
      <c r="H481" s="22"/>
    </row>
    <row r="482" spans="5:8" x14ac:dyDescent="0.2">
      <c r="E482" s="22"/>
      <c r="F482" s="22"/>
      <c r="G482" s="22"/>
      <c r="H482" s="22"/>
    </row>
    <row r="483" spans="5:8" x14ac:dyDescent="0.2">
      <c r="E483" s="22"/>
      <c r="F483" s="22"/>
      <c r="G483" s="22"/>
      <c r="H483" s="22"/>
    </row>
    <row r="484" spans="5:8" x14ac:dyDescent="0.2">
      <c r="E484" s="21"/>
      <c r="F484" s="21"/>
      <c r="G484" s="21"/>
      <c r="H484" s="21"/>
    </row>
    <row r="485" spans="5:8" x14ac:dyDescent="0.2">
      <c r="E485" s="22"/>
      <c r="F485" s="22"/>
      <c r="G485" s="22"/>
      <c r="H485" s="22"/>
    </row>
    <row r="486" spans="5:8" x14ac:dyDescent="0.2">
      <c r="E486" s="22"/>
      <c r="F486" s="22"/>
      <c r="G486" s="22"/>
      <c r="H486" s="22"/>
    </row>
    <row r="487" spans="5:8" x14ac:dyDescent="0.2">
      <c r="E487" s="22"/>
      <c r="F487" s="22"/>
      <c r="G487" s="22"/>
      <c r="H487" s="22"/>
    </row>
    <row r="488" spans="5:8" x14ac:dyDescent="0.2">
      <c r="E488" s="22"/>
      <c r="F488" s="22"/>
      <c r="G488" s="22"/>
      <c r="H488" s="22"/>
    </row>
    <row r="489" spans="5:8" x14ac:dyDescent="0.2">
      <c r="E489" s="22"/>
      <c r="F489" s="22"/>
      <c r="G489" s="22"/>
      <c r="H489" s="22"/>
    </row>
    <row r="490" spans="5:8" x14ac:dyDescent="0.2">
      <c r="E490" s="22"/>
      <c r="F490" s="22"/>
      <c r="G490" s="22"/>
      <c r="H490" s="22"/>
    </row>
    <row r="491" spans="5:8" x14ac:dyDescent="0.2">
      <c r="E491" s="22"/>
      <c r="F491" s="22"/>
      <c r="G491" s="22"/>
      <c r="H491" s="22"/>
    </row>
    <row r="492" spans="5:8" x14ac:dyDescent="0.2">
      <c r="E492" s="22"/>
      <c r="F492" s="22"/>
      <c r="G492" s="22"/>
      <c r="H492" s="22"/>
    </row>
    <row r="493" spans="5:8" x14ac:dyDescent="0.2">
      <c r="E493" s="22"/>
      <c r="F493" s="22"/>
      <c r="G493" s="22"/>
      <c r="H493" s="22"/>
    </row>
    <row r="494" spans="5:8" x14ac:dyDescent="0.2">
      <c r="E494" s="22"/>
      <c r="F494" s="22"/>
      <c r="G494" s="22"/>
      <c r="H494" s="22"/>
    </row>
    <row r="495" spans="5:8" x14ac:dyDescent="0.2">
      <c r="E495" s="22"/>
      <c r="F495" s="22"/>
      <c r="G495" s="22"/>
      <c r="H495" s="22"/>
    </row>
    <row r="496" spans="5:8" x14ac:dyDescent="0.2">
      <c r="E496" s="22"/>
      <c r="F496" s="22"/>
      <c r="G496" s="22"/>
      <c r="H496" s="22"/>
    </row>
    <row r="497" spans="5:8" x14ac:dyDescent="0.2">
      <c r="E497" s="22"/>
      <c r="F497" s="22"/>
      <c r="G497" s="22"/>
      <c r="H497" s="22"/>
    </row>
    <row r="498" spans="5:8" x14ac:dyDescent="0.2">
      <c r="E498" s="22"/>
      <c r="F498" s="22"/>
      <c r="G498" s="22"/>
      <c r="H498" s="22"/>
    </row>
    <row r="499" spans="5:8" x14ac:dyDescent="0.2">
      <c r="E499" s="22"/>
      <c r="F499" s="22"/>
      <c r="G499" s="22"/>
      <c r="H499" s="22"/>
    </row>
    <row r="500" spans="5:8" x14ac:dyDescent="0.2">
      <c r="E500" s="22"/>
      <c r="F500" s="22"/>
      <c r="G500" s="22"/>
      <c r="H500" s="22"/>
    </row>
    <row r="501" spans="5:8" x14ac:dyDescent="0.2">
      <c r="E501" s="22"/>
      <c r="F501" s="22"/>
      <c r="G501" s="22"/>
      <c r="H501" s="22"/>
    </row>
    <row r="502" spans="5:8" x14ac:dyDescent="0.2">
      <c r="E502" s="22"/>
      <c r="F502" s="22"/>
      <c r="G502" s="22"/>
      <c r="H502" s="22"/>
    </row>
    <row r="503" spans="5:8" x14ac:dyDescent="0.2">
      <c r="E503" s="22"/>
      <c r="F503" s="22"/>
      <c r="G503" s="22"/>
      <c r="H503" s="22"/>
    </row>
    <row r="504" spans="5:8" x14ac:dyDescent="0.2">
      <c r="E504" s="22"/>
      <c r="F504" s="22"/>
      <c r="G504" s="22"/>
      <c r="H504" s="22"/>
    </row>
    <row r="505" spans="5:8" x14ac:dyDescent="0.2">
      <c r="E505" s="22"/>
      <c r="F505" s="22"/>
      <c r="G505" s="22"/>
      <c r="H505" s="22"/>
    </row>
    <row r="506" spans="5:8" x14ac:dyDescent="0.2">
      <c r="E506" s="22"/>
      <c r="F506" s="22"/>
      <c r="G506" s="22"/>
      <c r="H506" s="22"/>
    </row>
    <row r="507" spans="5:8" x14ac:dyDescent="0.2">
      <c r="E507" s="22"/>
      <c r="F507" s="22"/>
      <c r="G507" s="22"/>
      <c r="H507" s="22"/>
    </row>
    <row r="508" spans="5:8" x14ac:dyDescent="0.2">
      <c r="E508" s="22"/>
      <c r="F508" s="22"/>
      <c r="G508" s="22"/>
      <c r="H508" s="22"/>
    </row>
    <row r="509" spans="5:8" x14ac:dyDescent="0.2">
      <c r="E509" s="22"/>
      <c r="F509" s="22"/>
      <c r="G509" s="22"/>
      <c r="H509" s="22"/>
    </row>
    <row r="510" spans="5:8" x14ac:dyDescent="0.2">
      <c r="E510" s="22"/>
      <c r="F510" s="22"/>
      <c r="G510" s="22"/>
      <c r="H510" s="22"/>
    </row>
    <row r="511" spans="5:8" x14ac:dyDescent="0.2">
      <c r="E511" s="22"/>
      <c r="F511" s="22"/>
      <c r="G511" s="22"/>
      <c r="H511" s="22"/>
    </row>
    <row r="512" spans="5:8" x14ac:dyDescent="0.2">
      <c r="E512" s="22"/>
      <c r="F512" s="22"/>
      <c r="G512" s="22"/>
      <c r="H512" s="22"/>
    </row>
    <row r="513" spans="5:8" x14ac:dyDescent="0.2">
      <c r="E513" s="22"/>
      <c r="F513" s="22"/>
      <c r="G513" s="22"/>
      <c r="H513" s="22"/>
    </row>
    <row r="514" spans="5:8" x14ac:dyDescent="0.2">
      <c r="E514" s="22"/>
      <c r="F514" s="22"/>
      <c r="G514" s="22"/>
      <c r="H514" s="22"/>
    </row>
    <row r="515" spans="5:8" x14ac:dyDescent="0.2">
      <c r="E515" s="22"/>
      <c r="F515" s="22"/>
      <c r="G515" s="22"/>
      <c r="H515" s="22"/>
    </row>
    <row r="516" spans="5:8" x14ac:dyDescent="0.2">
      <c r="E516" s="22"/>
      <c r="F516" s="22"/>
      <c r="G516" s="22"/>
      <c r="H516" s="22"/>
    </row>
    <row r="517" spans="5:8" x14ac:dyDescent="0.2">
      <c r="E517" s="21"/>
      <c r="F517" s="21"/>
      <c r="G517" s="21"/>
      <c r="H517" s="21"/>
    </row>
    <row r="518" spans="5:8" x14ac:dyDescent="0.2">
      <c r="E518" s="22"/>
      <c r="F518" s="22"/>
      <c r="G518" s="22"/>
      <c r="H518" s="22"/>
    </row>
    <row r="519" spans="5:8" x14ac:dyDescent="0.2">
      <c r="E519" s="21"/>
      <c r="F519" s="21"/>
      <c r="G519" s="21"/>
      <c r="H519" s="21"/>
    </row>
    <row r="520" spans="5:8" x14ac:dyDescent="0.2">
      <c r="E520" s="22"/>
      <c r="F520" s="22"/>
      <c r="G520" s="22"/>
      <c r="H520" s="22"/>
    </row>
    <row r="521" spans="5:8" x14ac:dyDescent="0.2">
      <c r="E521" s="22"/>
      <c r="F521" s="22"/>
      <c r="G521" s="22"/>
      <c r="H521" s="22"/>
    </row>
    <row r="522" spans="5:8" x14ac:dyDescent="0.2">
      <c r="E522" s="22"/>
      <c r="F522" s="22"/>
      <c r="G522" s="22"/>
      <c r="H522" s="22"/>
    </row>
    <row r="523" spans="5:8" x14ac:dyDescent="0.2">
      <c r="E523" s="22"/>
      <c r="F523" s="22"/>
      <c r="G523" s="22"/>
      <c r="H523" s="22"/>
    </row>
    <row r="524" spans="5:8" x14ac:dyDescent="0.2">
      <c r="E524" s="21"/>
      <c r="F524" s="21"/>
      <c r="G524" s="21"/>
      <c r="H524" s="21"/>
    </row>
    <row r="525" spans="5:8" x14ac:dyDescent="0.2">
      <c r="E525" s="22"/>
      <c r="F525" s="22"/>
      <c r="G525" s="22"/>
      <c r="H525" s="22"/>
    </row>
    <row r="526" spans="5:8" x14ac:dyDescent="0.2">
      <c r="E526" s="22"/>
      <c r="F526" s="22"/>
      <c r="G526" s="22"/>
      <c r="H526" s="22"/>
    </row>
    <row r="527" spans="5:8" x14ac:dyDescent="0.2">
      <c r="E527" s="22"/>
      <c r="F527" s="22"/>
      <c r="G527" s="22"/>
      <c r="H527" s="22"/>
    </row>
    <row r="528" spans="5:8" x14ac:dyDescent="0.2">
      <c r="E528" s="21"/>
      <c r="F528" s="21"/>
      <c r="G528" s="21"/>
      <c r="H528" s="21"/>
    </row>
    <row r="529" spans="5:8" x14ac:dyDescent="0.2">
      <c r="E529" s="22"/>
      <c r="F529" s="22"/>
      <c r="G529" s="22"/>
      <c r="H529" s="22"/>
    </row>
    <row r="530" spans="5:8" x14ac:dyDescent="0.2">
      <c r="E530" s="22"/>
      <c r="F530" s="22"/>
      <c r="G530" s="22"/>
      <c r="H530" s="22"/>
    </row>
    <row r="531" spans="5:8" x14ac:dyDescent="0.2">
      <c r="E531" s="22"/>
      <c r="F531" s="22"/>
      <c r="G531" s="22"/>
      <c r="H531" s="22"/>
    </row>
    <row r="532" spans="5:8" x14ac:dyDescent="0.2">
      <c r="E532" s="22"/>
      <c r="F532" s="22"/>
      <c r="G532" s="22"/>
      <c r="H532" s="22"/>
    </row>
    <row r="533" spans="5:8" x14ac:dyDescent="0.2">
      <c r="E533" s="22"/>
      <c r="F533" s="22"/>
      <c r="G533" s="22"/>
      <c r="H533" s="22"/>
    </row>
    <row r="534" spans="5:8" x14ac:dyDescent="0.2">
      <c r="E534" s="22"/>
      <c r="F534" s="22"/>
      <c r="G534" s="22"/>
      <c r="H534" s="22"/>
    </row>
    <row r="535" spans="5:8" x14ac:dyDescent="0.2">
      <c r="E535" s="22"/>
      <c r="F535" s="22"/>
      <c r="G535" s="22"/>
      <c r="H535" s="22"/>
    </row>
    <row r="536" spans="5:8" x14ac:dyDescent="0.2">
      <c r="E536" s="22"/>
      <c r="F536" s="22"/>
      <c r="G536" s="22"/>
      <c r="H536" s="22"/>
    </row>
    <row r="537" spans="5:8" x14ac:dyDescent="0.2">
      <c r="E537" s="22"/>
      <c r="F537" s="22"/>
      <c r="G537" s="22"/>
      <c r="H537" s="22"/>
    </row>
    <row r="538" spans="5:8" x14ac:dyDescent="0.2">
      <c r="E538" s="22"/>
      <c r="F538" s="22"/>
      <c r="G538" s="22"/>
      <c r="H538" s="22"/>
    </row>
    <row r="539" spans="5:8" x14ac:dyDescent="0.2">
      <c r="E539" s="22"/>
      <c r="F539" s="22"/>
      <c r="G539" s="22"/>
      <c r="H539" s="22"/>
    </row>
    <row r="540" spans="5:8" x14ac:dyDescent="0.2">
      <c r="E540" s="22"/>
      <c r="F540" s="22"/>
      <c r="G540" s="22"/>
      <c r="H540" s="22"/>
    </row>
    <row r="541" spans="5:8" x14ac:dyDescent="0.2">
      <c r="E541" s="21"/>
      <c r="F541" s="21"/>
      <c r="G541" s="21"/>
      <c r="H541" s="21"/>
    </row>
    <row r="542" spans="5:8" x14ac:dyDescent="0.2">
      <c r="E542" s="22"/>
      <c r="F542" s="22"/>
      <c r="G542" s="22"/>
      <c r="H542" s="22"/>
    </row>
    <row r="543" spans="5:8" x14ac:dyDescent="0.2">
      <c r="E543" s="22"/>
      <c r="F543" s="22"/>
      <c r="G543" s="22"/>
      <c r="H543" s="22"/>
    </row>
    <row r="544" spans="5:8" x14ac:dyDescent="0.2">
      <c r="E544" s="22"/>
      <c r="F544" s="22"/>
      <c r="G544" s="22"/>
      <c r="H544" s="22"/>
    </row>
    <row r="545" spans="5:8" x14ac:dyDescent="0.2">
      <c r="E545" s="22"/>
      <c r="F545" s="22"/>
      <c r="G545" s="22"/>
      <c r="H545" s="22"/>
    </row>
    <row r="546" spans="5:8" x14ac:dyDescent="0.2">
      <c r="E546" s="22"/>
      <c r="F546" s="22"/>
      <c r="G546" s="22"/>
      <c r="H546" s="22"/>
    </row>
    <row r="547" spans="5:8" x14ac:dyDescent="0.2">
      <c r="E547" s="22"/>
      <c r="F547" s="22"/>
      <c r="G547" s="22"/>
      <c r="H547" s="22"/>
    </row>
    <row r="548" spans="5:8" x14ac:dyDescent="0.2">
      <c r="E548" s="22"/>
      <c r="F548" s="22"/>
      <c r="G548" s="22"/>
      <c r="H548" s="22"/>
    </row>
    <row r="549" spans="5:8" x14ac:dyDescent="0.2">
      <c r="E549" s="22"/>
      <c r="F549" s="22"/>
      <c r="G549" s="22"/>
      <c r="H549" s="22"/>
    </row>
    <row r="550" spans="5:8" x14ac:dyDescent="0.2">
      <c r="E550" s="22"/>
      <c r="F550" s="22"/>
      <c r="G550" s="22"/>
      <c r="H550" s="22"/>
    </row>
    <row r="551" spans="5:8" x14ac:dyDescent="0.2">
      <c r="E551" s="22"/>
      <c r="F551" s="22"/>
      <c r="G551" s="22"/>
      <c r="H551" s="22"/>
    </row>
    <row r="552" spans="5:8" x14ac:dyDescent="0.2">
      <c r="E552" s="22"/>
      <c r="F552" s="22"/>
      <c r="G552" s="22"/>
      <c r="H552" s="22"/>
    </row>
    <row r="553" spans="5:8" x14ac:dyDescent="0.2">
      <c r="E553" s="22"/>
      <c r="F553" s="22"/>
      <c r="G553" s="22"/>
      <c r="H553" s="22"/>
    </row>
    <row r="554" spans="5:8" x14ac:dyDescent="0.2">
      <c r="E554" s="22"/>
      <c r="F554" s="22"/>
      <c r="G554" s="22"/>
      <c r="H554" s="22"/>
    </row>
    <row r="555" spans="5:8" x14ac:dyDescent="0.2">
      <c r="E555" s="22"/>
      <c r="F555" s="22"/>
      <c r="G555" s="22"/>
      <c r="H555" s="22"/>
    </row>
    <row r="556" spans="5:8" x14ac:dyDescent="0.2">
      <c r="E556" s="21"/>
      <c r="F556" s="21"/>
      <c r="G556" s="21"/>
      <c r="H556" s="21"/>
    </row>
    <row r="557" spans="5:8" x14ac:dyDescent="0.2">
      <c r="E557" s="22"/>
      <c r="F557" s="22"/>
      <c r="G557" s="22"/>
      <c r="H557" s="22"/>
    </row>
    <row r="558" spans="5:8" x14ac:dyDescent="0.2">
      <c r="E558" s="22"/>
      <c r="F558" s="22"/>
      <c r="G558" s="22"/>
      <c r="H558" s="22"/>
    </row>
    <row r="559" spans="5:8" x14ac:dyDescent="0.2">
      <c r="E559" s="22"/>
      <c r="F559" s="22"/>
      <c r="G559" s="22"/>
      <c r="H559" s="22"/>
    </row>
    <row r="560" spans="5:8" x14ac:dyDescent="0.2">
      <c r="E560" s="22"/>
      <c r="F560" s="22"/>
      <c r="G560" s="22"/>
      <c r="H560" s="22"/>
    </row>
    <row r="561" spans="5:8" x14ac:dyDescent="0.2">
      <c r="E561" s="22"/>
      <c r="F561" s="22"/>
      <c r="G561" s="22"/>
      <c r="H561" s="22"/>
    </row>
    <row r="562" spans="5:8" x14ac:dyDescent="0.2">
      <c r="E562" s="22"/>
      <c r="F562" s="22"/>
      <c r="G562" s="22"/>
      <c r="H562" s="22"/>
    </row>
    <row r="563" spans="5:8" x14ac:dyDescent="0.2">
      <c r="E563" s="22"/>
      <c r="F563" s="22"/>
      <c r="G563" s="22"/>
      <c r="H563" s="22"/>
    </row>
    <row r="564" spans="5:8" x14ac:dyDescent="0.2">
      <c r="E564" s="22"/>
      <c r="F564" s="22"/>
      <c r="G564" s="22"/>
      <c r="H564" s="22"/>
    </row>
    <row r="565" spans="5:8" x14ac:dyDescent="0.2">
      <c r="E565" s="22"/>
      <c r="F565" s="22"/>
      <c r="G565" s="22"/>
      <c r="H565" s="22"/>
    </row>
    <row r="566" spans="5:8" x14ac:dyDescent="0.2">
      <c r="E566" s="22"/>
      <c r="F566" s="22"/>
      <c r="G566" s="22"/>
      <c r="H566" s="22"/>
    </row>
    <row r="567" spans="5:8" x14ac:dyDescent="0.2">
      <c r="E567" s="22"/>
      <c r="F567" s="22"/>
      <c r="G567" s="22"/>
      <c r="H567" s="22"/>
    </row>
    <row r="568" spans="5:8" x14ac:dyDescent="0.2">
      <c r="E568" s="22"/>
      <c r="F568" s="22"/>
      <c r="G568" s="22"/>
      <c r="H568" s="22"/>
    </row>
    <row r="569" spans="5:8" x14ac:dyDescent="0.2">
      <c r="E569" s="22"/>
      <c r="F569" s="22"/>
      <c r="G569" s="22"/>
      <c r="H569" s="22"/>
    </row>
    <row r="570" spans="5:8" x14ac:dyDescent="0.2">
      <c r="E570" s="22"/>
      <c r="F570" s="22"/>
      <c r="G570" s="22"/>
      <c r="H570" s="22"/>
    </row>
    <row r="571" spans="5:8" x14ac:dyDescent="0.2">
      <c r="E571" s="22"/>
      <c r="F571" s="22"/>
      <c r="G571" s="22"/>
      <c r="H571" s="22"/>
    </row>
    <row r="572" spans="5:8" x14ac:dyDescent="0.2">
      <c r="E572" s="22"/>
      <c r="F572" s="22"/>
      <c r="G572" s="22"/>
      <c r="H572" s="22"/>
    </row>
    <row r="573" spans="5:8" x14ac:dyDescent="0.2">
      <c r="E573" s="22"/>
      <c r="F573" s="22"/>
      <c r="G573" s="22"/>
      <c r="H573" s="22"/>
    </row>
    <row r="574" spans="5:8" x14ac:dyDescent="0.2">
      <c r="E574" s="22"/>
      <c r="F574" s="22"/>
      <c r="G574" s="22"/>
      <c r="H574" s="22"/>
    </row>
    <row r="575" spans="5:8" x14ac:dyDescent="0.2">
      <c r="E575" s="22"/>
      <c r="F575" s="22"/>
      <c r="G575" s="22"/>
      <c r="H575" s="22"/>
    </row>
    <row r="576" spans="5:8" x14ac:dyDescent="0.2">
      <c r="E576" s="22"/>
      <c r="F576" s="22"/>
      <c r="G576" s="22"/>
      <c r="H576" s="22"/>
    </row>
    <row r="577" spans="5:8" x14ac:dyDescent="0.2">
      <c r="E577" s="22"/>
      <c r="F577" s="22"/>
      <c r="G577" s="22"/>
      <c r="H577" s="22"/>
    </row>
    <row r="578" spans="5:8" x14ac:dyDescent="0.2">
      <c r="E578" s="22"/>
      <c r="F578" s="22"/>
      <c r="G578" s="22"/>
      <c r="H578" s="22"/>
    </row>
    <row r="579" spans="5:8" x14ac:dyDescent="0.2">
      <c r="E579" s="22"/>
      <c r="F579" s="22"/>
      <c r="G579" s="22"/>
      <c r="H579" s="22"/>
    </row>
    <row r="580" spans="5:8" x14ac:dyDescent="0.2">
      <c r="E580" s="22"/>
      <c r="F580" s="22"/>
      <c r="G580" s="22"/>
      <c r="H580" s="22"/>
    </row>
    <row r="581" spans="5:8" x14ac:dyDescent="0.2">
      <c r="E581" s="22"/>
      <c r="F581" s="22"/>
      <c r="G581" s="22"/>
      <c r="H581" s="22"/>
    </row>
    <row r="582" spans="5:8" x14ac:dyDescent="0.2">
      <c r="E582" s="22"/>
      <c r="F582" s="22"/>
      <c r="G582" s="22"/>
      <c r="H582" s="22"/>
    </row>
    <row r="583" spans="5:8" x14ac:dyDescent="0.2">
      <c r="E583" s="22"/>
      <c r="F583" s="22"/>
      <c r="G583" s="22"/>
      <c r="H583" s="22"/>
    </row>
    <row r="584" spans="5:8" x14ac:dyDescent="0.2">
      <c r="E584" s="22"/>
      <c r="F584" s="22"/>
      <c r="G584" s="22"/>
      <c r="H584" s="22"/>
    </row>
    <row r="585" spans="5:8" x14ac:dyDescent="0.2">
      <c r="E585" s="22"/>
      <c r="F585" s="22"/>
      <c r="G585" s="22"/>
      <c r="H585" s="22"/>
    </row>
    <row r="586" spans="5:8" x14ac:dyDescent="0.2">
      <c r="E586" s="22"/>
      <c r="F586" s="22"/>
      <c r="G586" s="22"/>
      <c r="H586" s="22"/>
    </row>
    <row r="587" spans="5:8" x14ac:dyDescent="0.2">
      <c r="E587" s="22"/>
      <c r="F587" s="22"/>
      <c r="G587" s="22"/>
      <c r="H587" s="22"/>
    </row>
    <row r="588" spans="5:8" x14ac:dyDescent="0.2">
      <c r="E588" s="22"/>
      <c r="F588" s="22"/>
      <c r="G588" s="22"/>
      <c r="H588" s="22"/>
    </row>
    <row r="589" spans="5:8" x14ac:dyDescent="0.2">
      <c r="E589" s="21"/>
      <c r="F589" s="21"/>
      <c r="G589" s="21"/>
      <c r="H589" s="21"/>
    </row>
    <row r="590" spans="5:8" x14ac:dyDescent="0.2">
      <c r="E590" s="22"/>
      <c r="F590" s="22"/>
      <c r="G590" s="22"/>
      <c r="H590" s="22"/>
    </row>
    <row r="591" spans="5:8" x14ac:dyDescent="0.2">
      <c r="E591" s="21"/>
      <c r="F591" s="21"/>
      <c r="G591" s="21"/>
      <c r="H591" s="21"/>
    </row>
    <row r="592" spans="5:8" x14ac:dyDescent="0.2">
      <c r="E592" s="22"/>
      <c r="F592" s="22"/>
      <c r="G592" s="22"/>
      <c r="H592" s="22"/>
    </row>
    <row r="593" spans="5:8" x14ac:dyDescent="0.2">
      <c r="E593" s="22"/>
      <c r="F593" s="22"/>
      <c r="G593" s="22"/>
      <c r="H593" s="22"/>
    </row>
    <row r="594" spans="5:8" x14ac:dyDescent="0.2">
      <c r="E594" s="22"/>
      <c r="F594" s="22"/>
      <c r="G594" s="22"/>
      <c r="H594" s="22"/>
    </row>
    <row r="595" spans="5:8" x14ac:dyDescent="0.2">
      <c r="E595" s="22"/>
      <c r="F595" s="22"/>
      <c r="G595" s="22"/>
      <c r="H595" s="22"/>
    </row>
    <row r="596" spans="5:8" x14ac:dyDescent="0.2">
      <c r="E596" s="21"/>
      <c r="F596" s="21"/>
      <c r="G596" s="21"/>
      <c r="H596" s="21"/>
    </row>
    <row r="597" spans="5:8" x14ac:dyDescent="0.2">
      <c r="E597" s="22"/>
      <c r="F597" s="22"/>
      <c r="G597" s="22"/>
      <c r="H597" s="22"/>
    </row>
    <row r="598" spans="5:8" x14ac:dyDescent="0.2">
      <c r="E598" s="22"/>
      <c r="F598" s="22"/>
      <c r="G598" s="22"/>
      <c r="H598" s="22"/>
    </row>
    <row r="599" spans="5:8" x14ac:dyDescent="0.2">
      <c r="E599" s="22"/>
      <c r="F599" s="22"/>
      <c r="G599" s="22"/>
      <c r="H599" s="22"/>
    </row>
    <row r="600" spans="5:8" x14ac:dyDescent="0.2">
      <c r="E600" s="21"/>
      <c r="F600" s="21"/>
      <c r="G600" s="21"/>
      <c r="H600" s="21"/>
    </row>
    <row r="601" spans="5:8" x14ac:dyDescent="0.2">
      <c r="E601" s="22"/>
      <c r="F601" s="22"/>
      <c r="G601" s="22"/>
      <c r="H601" s="22"/>
    </row>
    <row r="602" spans="5:8" x14ac:dyDescent="0.2">
      <c r="E602" s="22"/>
      <c r="F602" s="22"/>
      <c r="G602" s="22"/>
      <c r="H602" s="22"/>
    </row>
    <row r="603" spans="5:8" x14ac:dyDescent="0.2">
      <c r="E603" s="22"/>
      <c r="F603" s="22"/>
      <c r="G603" s="22"/>
      <c r="H603" s="22"/>
    </row>
    <row r="604" spans="5:8" x14ac:dyDescent="0.2">
      <c r="E604" s="22"/>
      <c r="F604" s="22"/>
      <c r="G604" s="22"/>
      <c r="H604" s="22"/>
    </row>
    <row r="605" spans="5:8" x14ac:dyDescent="0.2">
      <c r="E605" s="22"/>
      <c r="F605" s="22"/>
      <c r="G605" s="22"/>
      <c r="H605" s="22"/>
    </row>
    <row r="606" spans="5:8" x14ac:dyDescent="0.2">
      <c r="E606" s="22"/>
      <c r="F606" s="22"/>
      <c r="G606" s="22"/>
      <c r="H606" s="22"/>
    </row>
    <row r="607" spans="5:8" x14ac:dyDescent="0.2">
      <c r="E607" s="22"/>
      <c r="F607" s="22"/>
      <c r="G607" s="22"/>
      <c r="H607" s="22"/>
    </row>
    <row r="608" spans="5:8" x14ac:dyDescent="0.2">
      <c r="E608" s="22"/>
      <c r="F608" s="22"/>
      <c r="G608" s="22"/>
      <c r="H608" s="22"/>
    </row>
    <row r="609" spans="5:8" x14ac:dyDescent="0.2">
      <c r="E609" s="22"/>
      <c r="F609" s="22"/>
      <c r="G609" s="22"/>
      <c r="H609" s="22"/>
    </row>
    <row r="610" spans="5:8" x14ac:dyDescent="0.2">
      <c r="E610" s="22"/>
      <c r="F610" s="22"/>
      <c r="G610" s="22"/>
      <c r="H610" s="22"/>
    </row>
    <row r="611" spans="5:8" x14ac:dyDescent="0.2">
      <c r="E611" s="22"/>
      <c r="F611" s="22"/>
      <c r="G611" s="22"/>
      <c r="H611" s="22"/>
    </row>
    <row r="612" spans="5:8" x14ac:dyDescent="0.2">
      <c r="E612" s="22"/>
      <c r="F612" s="22"/>
      <c r="G612" s="22"/>
      <c r="H612" s="22"/>
    </row>
    <row r="613" spans="5:8" x14ac:dyDescent="0.2">
      <c r="E613" s="21"/>
      <c r="F613" s="21"/>
      <c r="G613" s="21"/>
      <c r="H613" s="21"/>
    </row>
    <row r="614" spans="5:8" x14ac:dyDescent="0.2">
      <c r="E614" s="22"/>
      <c r="F614" s="22"/>
      <c r="G614" s="22"/>
      <c r="H614" s="22"/>
    </row>
    <row r="615" spans="5:8" x14ac:dyDescent="0.2">
      <c r="E615" s="22"/>
      <c r="F615" s="22"/>
      <c r="G615" s="22"/>
      <c r="H615" s="22"/>
    </row>
    <row r="616" spans="5:8" x14ac:dyDescent="0.2">
      <c r="E616" s="22"/>
      <c r="F616" s="22"/>
      <c r="G616" s="22"/>
      <c r="H616" s="22"/>
    </row>
    <row r="617" spans="5:8" x14ac:dyDescent="0.2">
      <c r="E617" s="22"/>
      <c r="F617" s="22"/>
      <c r="G617" s="22"/>
      <c r="H617" s="22"/>
    </row>
    <row r="618" spans="5:8" x14ac:dyDescent="0.2">
      <c r="E618" s="22"/>
      <c r="F618" s="22"/>
      <c r="G618" s="22"/>
      <c r="H618" s="22"/>
    </row>
    <row r="619" spans="5:8" x14ac:dyDescent="0.2">
      <c r="E619" s="22"/>
      <c r="F619" s="22"/>
      <c r="G619" s="22"/>
      <c r="H619" s="22"/>
    </row>
    <row r="620" spans="5:8" x14ac:dyDescent="0.2">
      <c r="E620" s="22"/>
      <c r="F620" s="22"/>
      <c r="G620" s="22"/>
      <c r="H620" s="22"/>
    </row>
    <row r="621" spans="5:8" x14ac:dyDescent="0.2">
      <c r="E621" s="22"/>
      <c r="F621" s="22"/>
      <c r="G621" s="22"/>
      <c r="H621" s="22"/>
    </row>
    <row r="622" spans="5:8" x14ac:dyDescent="0.2">
      <c r="E622" s="22"/>
      <c r="F622" s="22"/>
      <c r="G622" s="22"/>
      <c r="H622" s="22"/>
    </row>
    <row r="623" spans="5:8" x14ac:dyDescent="0.2">
      <c r="E623" s="22"/>
      <c r="F623" s="22"/>
      <c r="G623" s="22"/>
      <c r="H623" s="22"/>
    </row>
    <row r="624" spans="5:8" x14ac:dyDescent="0.2">
      <c r="E624" s="22"/>
      <c r="F624" s="22"/>
      <c r="G624" s="22"/>
      <c r="H624" s="22"/>
    </row>
    <row r="625" spans="5:8" x14ac:dyDescent="0.2">
      <c r="E625" s="22"/>
      <c r="F625" s="22"/>
      <c r="G625" s="22"/>
      <c r="H625" s="22"/>
    </row>
    <row r="626" spans="5:8" x14ac:dyDescent="0.2">
      <c r="E626" s="22"/>
      <c r="F626" s="22"/>
      <c r="G626" s="22"/>
      <c r="H626" s="22"/>
    </row>
    <row r="627" spans="5:8" x14ac:dyDescent="0.2">
      <c r="E627" s="22"/>
      <c r="F627" s="22"/>
      <c r="G627" s="22"/>
      <c r="H627" s="22"/>
    </row>
    <row r="628" spans="5:8" x14ac:dyDescent="0.2">
      <c r="E628" s="21"/>
      <c r="F628" s="21"/>
      <c r="G628" s="21"/>
      <c r="H628" s="21"/>
    </row>
    <row r="629" spans="5:8" x14ac:dyDescent="0.2">
      <c r="E629" s="22"/>
      <c r="F629" s="22"/>
      <c r="G629" s="22"/>
      <c r="H629" s="22"/>
    </row>
    <row r="630" spans="5:8" x14ac:dyDescent="0.2">
      <c r="E630" s="22"/>
      <c r="F630" s="22"/>
      <c r="G630" s="22"/>
      <c r="H630" s="22"/>
    </row>
    <row r="631" spans="5:8" x14ac:dyDescent="0.2">
      <c r="E631" s="22"/>
      <c r="F631" s="22"/>
      <c r="G631" s="22"/>
      <c r="H631" s="22"/>
    </row>
    <row r="632" spans="5:8" x14ac:dyDescent="0.2">
      <c r="E632" s="22"/>
      <c r="F632" s="22"/>
      <c r="G632" s="22"/>
      <c r="H632" s="22"/>
    </row>
    <row r="633" spans="5:8" x14ac:dyDescent="0.2">
      <c r="E633" s="22"/>
      <c r="F633" s="22"/>
      <c r="G633" s="22"/>
      <c r="H633" s="22"/>
    </row>
    <row r="634" spans="5:8" x14ac:dyDescent="0.2">
      <c r="E634" s="22"/>
      <c r="F634" s="22"/>
      <c r="G634" s="22"/>
      <c r="H634" s="22"/>
    </row>
    <row r="635" spans="5:8" x14ac:dyDescent="0.2">
      <c r="E635" s="22"/>
      <c r="F635" s="22"/>
      <c r="G635" s="22"/>
      <c r="H635" s="22"/>
    </row>
    <row r="636" spans="5:8" x14ac:dyDescent="0.2">
      <c r="E636" s="22"/>
      <c r="F636" s="22"/>
      <c r="G636" s="22"/>
      <c r="H636" s="22"/>
    </row>
    <row r="637" spans="5:8" x14ac:dyDescent="0.2">
      <c r="E637" s="22"/>
      <c r="F637" s="22"/>
      <c r="G637" s="22"/>
      <c r="H637" s="22"/>
    </row>
    <row r="638" spans="5:8" x14ac:dyDescent="0.2">
      <c r="E638" s="22"/>
      <c r="F638" s="22"/>
      <c r="G638" s="22"/>
      <c r="H638" s="22"/>
    </row>
    <row r="639" spans="5:8" x14ac:dyDescent="0.2">
      <c r="E639" s="22"/>
      <c r="F639" s="22"/>
      <c r="G639" s="22"/>
      <c r="H639" s="22"/>
    </row>
    <row r="640" spans="5:8" x14ac:dyDescent="0.2">
      <c r="E640" s="22"/>
      <c r="F640" s="22"/>
      <c r="G640" s="22"/>
      <c r="H640" s="22"/>
    </row>
    <row r="641" spans="5:8" x14ac:dyDescent="0.2">
      <c r="E641" s="22"/>
      <c r="F641" s="22"/>
      <c r="G641" s="22"/>
      <c r="H641" s="22"/>
    </row>
    <row r="642" spans="5:8" x14ac:dyDescent="0.2">
      <c r="E642" s="22"/>
      <c r="F642" s="22"/>
      <c r="G642" s="22"/>
      <c r="H642" s="22"/>
    </row>
    <row r="643" spans="5:8" x14ac:dyDescent="0.2">
      <c r="E643" s="22"/>
      <c r="F643" s="22"/>
      <c r="G643" s="22"/>
      <c r="H643" s="22"/>
    </row>
    <row r="644" spans="5:8" x14ac:dyDescent="0.2">
      <c r="E644" s="22"/>
      <c r="F644" s="22"/>
      <c r="G644" s="22"/>
      <c r="H644" s="22"/>
    </row>
    <row r="645" spans="5:8" x14ac:dyDescent="0.2">
      <c r="E645" s="22"/>
      <c r="F645" s="22"/>
      <c r="G645" s="22"/>
      <c r="H645" s="22"/>
    </row>
    <row r="646" spans="5:8" x14ac:dyDescent="0.2">
      <c r="E646" s="22"/>
      <c r="F646" s="22"/>
      <c r="G646" s="22"/>
      <c r="H646" s="22"/>
    </row>
    <row r="647" spans="5:8" x14ac:dyDescent="0.2">
      <c r="E647" s="22"/>
      <c r="F647" s="22"/>
      <c r="G647" s="22"/>
      <c r="H647" s="22"/>
    </row>
    <row r="648" spans="5:8" x14ac:dyDescent="0.2">
      <c r="E648" s="22"/>
      <c r="F648" s="22"/>
      <c r="G648" s="22"/>
      <c r="H648" s="22"/>
    </row>
    <row r="649" spans="5:8" x14ac:dyDescent="0.2">
      <c r="E649" s="22"/>
      <c r="F649" s="22"/>
      <c r="G649" s="22"/>
      <c r="H649" s="22"/>
    </row>
    <row r="650" spans="5:8" x14ac:dyDescent="0.2">
      <c r="E650" s="22"/>
      <c r="F650" s="22"/>
      <c r="G650" s="22"/>
      <c r="H650" s="22"/>
    </row>
    <row r="651" spans="5:8" x14ac:dyDescent="0.2">
      <c r="E651" s="22"/>
      <c r="F651" s="22"/>
      <c r="G651" s="22"/>
      <c r="H651" s="22"/>
    </row>
    <row r="652" spans="5:8" x14ac:dyDescent="0.2">
      <c r="E652" s="22"/>
      <c r="F652" s="22"/>
      <c r="G652" s="22"/>
      <c r="H652" s="22"/>
    </row>
    <row r="653" spans="5:8" x14ac:dyDescent="0.2">
      <c r="E653" s="22"/>
      <c r="F653" s="22"/>
      <c r="G653" s="22"/>
      <c r="H653" s="22"/>
    </row>
    <row r="654" spans="5:8" x14ac:dyDescent="0.2">
      <c r="E654" s="22"/>
      <c r="F654" s="22"/>
      <c r="G654" s="22"/>
      <c r="H654" s="22"/>
    </row>
    <row r="655" spans="5:8" x14ac:dyDescent="0.2">
      <c r="E655" s="22"/>
      <c r="F655" s="22"/>
      <c r="G655" s="22"/>
      <c r="H655" s="22"/>
    </row>
    <row r="656" spans="5:8" x14ac:dyDescent="0.2">
      <c r="E656" s="22"/>
      <c r="F656" s="22"/>
      <c r="G656" s="22"/>
      <c r="H656" s="22"/>
    </row>
    <row r="657" spans="5:8" x14ac:dyDescent="0.2">
      <c r="E657" s="22"/>
      <c r="F657" s="22"/>
      <c r="G657" s="22"/>
      <c r="H657" s="22"/>
    </row>
    <row r="658" spans="5:8" x14ac:dyDescent="0.2">
      <c r="E658" s="22"/>
      <c r="F658" s="22"/>
      <c r="G658" s="22"/>
      <c r="H658" s="22"/>
    </row>
    <row r="659" spans="5:8" x14ac:dyDescent="0.2">
      <c r="E659" s="22"/>
      <c r="F659" s="22"/>
      <c r="G659" s="22"/>
      <c r="H659" s="22"/>
    </row>
    <row r="660" spans="5:8" x14ac:dyDescent="0.2">
      <c r="E660" s="21"/>
      <c r="F660" s="21"/>
      <c r="G660" s="21"/>
      <c r="H660" s="21"/>
    </row>
    <row r="661" spans="5:8" x14ac:dyDescent="0.2">
      <c r="E661" s="22"/>
      <c r="F661" s="22"/>
      <c r="G661" s="22"/>
      <c r="H661" s="22"/>
    </row>
    <row r="662" spans="5:8" x14ac:dyDescent="0.2">
      <c r="E662" s="21"/>
      <c r="F662" s="21"/>
      <c r="G662" s="21"/>
      <c r="H662" s="21"/>
    </row>
    <row r="663" spans="5:8" x14ac:dyDescent="0.2">
      <c r="E663" s="22"/>
      <c r="F663" s="22"/>
      <c r="G663" s="22"/>
      <c r="H663" s="22"/>
    </row>
    <row r="664" spans="5:8" x14ac:dyDescent="0.2">
      <c r="E664" s="22"/>
      <c r="F664" s="22"/>
      <c r="G664" s="22"/>
      <c r="H664" s="22"/>
    </row>
    <row r="665" spans="5:8" x14ac:dyDescent="0.2">
      <c r="E665" s="22"/>
      <c r="F665" s="22"/>
      <c r="G665" s="22"/>
      <c r="H665" s="22"/>
    </row>
    <row r="666" spans="5:8" x14ac:dyDescent="0.2">
      <c r="E666" s="22"/>
      <c r="F666" s="22"/>
      <c r="G666" s="22"/>
      <c r="H666" s="22"/>
    </row>
    <row r="667" spans="5:8" x14ac:dyDescent="0.2">
      <c r="E667" s="21"/>
      <c r="F667" s="21"/>
      <c r="G667" s="21"/>
      <c r="H667" s="21"/>
    </row>
    <row r="668" spans="5:8" x14ac:dyDescent="0.2">
      <c r="E668" s="22"/>
      <c r="F668" s="22"/>
      <c r="G668" s="22"/>
      <c r="H668" s="22"/>
    </row>
    <row r="669" spans="5:8" x14ac:dyDescent="0.2">
      <c r="E669" s="22"/>
      <c r="F669" s="22"/>
      <c r="G669" s="22"/>
      <c r="H669" s="22"/>
    </row>
    <row r="670" spans="5:8" x14ac:dyDescent="0.2">
      <c r="E670" s="22"/>
      <c r="F670" s="22"/>
      <c r="G670" s="22"/>
      <c r="H670" s="22"/>
    </row>
    <row r="671" spans="5:8" x14ac:dyDescent="0.2">
      <c r="E671" s="21"/>
      <c r="F671" s="21"/>
      <c r="G671" s="21"/>
      <c r="H671" s="21"/>
    </row>
    <row r="672" spans="5:8" x14ac:dyDescent="0.2">
      <c r="E672" s="22"/>
      <c r="F672" s="22"/>
      <c r="G672" s="22"/>
      <c r="H672" s="22"/>
    </row>
    <row r="673" spans="5:8" x14ac:dyDescent="0.2">
      <c r="E673" s="22"/>
      <c r="F673" s="22"/>
      <c r="G673" s="22"/>
      <c r="H673" s="22"/>
    </row>
    <row r="674" spans="5:8" x14ac:dyDescent="0.2">
      <c r="E674" s="22"/>
      <c r="F674" s="22"/>
      <c r="G674" s="22"/>
      <c r="H674" s="22"/>
    </row>
    <row r="675" spans="5:8" x14ac:dyDescent="0.2">
      <c r="E675" s="22"/>
      <c r="F675" s="22"/>
      <c r="G675" s="22"/>
      <c r="H675" s="22"/>
    </row>
    <row r="676" spans="5:8" x14ac:dyDescent="0.2">
      <c r="E676" s="22"/>
      <c r="F676" s="22"/>
      <c r="G676" s="22"/>
      <c r="H676" s="22"/>
    </row>
    <row r="677" spans="5:8" x14ac:dyDescent="0.2">
      <c r="E677" s="22"/>
      <c r="F677" s="22"/>
      <c r="G677" s="22"/>
      <c r="H677" s="22"/>
    </row>
    <row r="678" spans="5:8" x14ac:dyDescent="0.2">
      <c r="E678" s="22"/>
      <c r="F678" s="22"/>
      <c r="G678" s="22"/>
      <c r="H678" s="22"/>
    </row>
    <row r="679" spans="5:8" x14ac:dyDescent="0.2">
      <c r="E679" s="22"/>
      <c r="F679" s="22"/>
      <c r="G679" s="22"/>
      <c r="H679" s="22"/>
    </row>
    <row r="680" spans="5:8" x14ac:dyDescent="0.2">
      <c r="E680" s="22"/>
      <c r="F680" s="22"/>
      <c r="G680" s="22"/>
      <c r="H680" s="22"/>
    </row>
    <row r="681" spans="5:8" x14ac:dyDescent="0.2">
      <c r="E681" s="22"/>
      <c r="F681" s="22"/>
      <c r="G681" s="22"/>
      <c r="H681" s="22"/>
    </row>
    <row r="682" spans="5:8" x14ac:dyDescent="0.2">
      <c r="E682" s="22"/>
      <c r="F682" s="22"/>
      <c r="G682" s="22"/>
      <c r="H682" s="22"/>
    </row>
    <row r="683" spans="5:8" x14ac:dyDescent="0.2">
      <c r="E683" s="22"/>
      <c r="F683" s="22"/>
      <c r="G683" s="22"/>
      <c r="H683" s="22"/>
    </row>
    <row r="684" spans="5:8" x14ac:dyDescent="0.2">
      <c r="E684" s="21"/>
      <c r="F684" s="21"/>
      <c r="G684" s="21"/>
      <c r="H684" s="21"/>
    </row>
    <row r="685" spans="5:8" x14ac:dyDescent="0.2">
      <c r="E685" s="22"/>
      <c r="F685" s="22"/>
      <c r="G685" s="22"/>
      <c r="H685" s="22"/>
    </row>
    <row r="686" spans="5:8" x14ac:dyDescent="0.2">
      <c r="E686" s="22"/>
      <c r="F686" s="22"/>
      <c r="G686" s="22"/>
      <c r="H686" s="22"/>
    </row>
    <row r="687" spans="5:8" x14ac:dyDescent="0.2">
      <c r="E687" s="22"/>
      <c r="F687" s="22"/>
      <c r="G687" s="22"/>
      <c r="H687" s="22"/>
    </row>
    <row r="688" spans="5:8" x14ac:dyDescent="0.2">
      <c r="E688" s="22"/>
      <c r="F688" s="22"/>
      <c r="G688" s="22"/>
      <c r="H688" s="22"/>
    </row>
    <row r="689" spans="5:8" x14ac:dyDescent="0.2">
      <c r="E689" s="22"/>
      <c r="F689" s="22"/>
      <c r="G689" s="22"/>
      <c r="H689" s="22"/>
    </row>
    <row r="690" spans="5:8" x14ac:dyDescent="0.2">
      <c r="E690" s="22"/>
      <c r="F690" s="22"/>
      <c r="G690" s="22"/>
      <c r="H690" s="22"/>
    </row>
    <row r="691" spans="5:8" x14ac:dyDescent="0.2">
      <c r="E691" s="22"/>
      <c r="F691" s="22"/>
      <c r="G691" s="22"/>
      <c r="H691" s="22"/>
    </row>
    <row r="692" spans="5:8" x14ac:dyDescent="0.2">
      <c r="E692" s="22"/>
      <c r="F692" s="22"/>
      <c r="G692" s="22"/>
      <c r="H692" s="22"/>
    </row>
    <row r="693" spans="5:8" x14ac:dyDescent="0.2">
      <c r="E693" s="22"/>
      <c r="F693" s="22"/>
      <c r="G693" s="22"/>
      <c r="H693" s="22"/>
    </row>
    <row r="694" spans="5:8" x14ac:dyDescent="0.2">
      <c r="E694" s="22"/>
      <c r="F694" s="22"/>
      <c r="G694" s="22"/>
      <c r="H694" s="22"/>
    </row>
    <row r="695" spans="5:8" x14ac:dyDescent="0.2">
      <c r="E695" s="22"/>
      <c r="F695" s="22"/>
      <c r="G695" s="22"/>
      <c r="H695" s="22"/>
    </row>
    <row r="696" spans="5:8" x14ac:dyDescent="0.2">
      <c r="E696" s="22"/>
      <c r="F696" s="22"/>
      <c r="G696" s="22"/>
      <c r="H696" s="22"/>
    </row>
    <row r="697" spans="5:8" x14ac:dyDescent="0.2">
      <c r="E697" s="22"/>
      <c r="F697" s="22"/>
      <c r="G697" s="22"/>
      <c r="H697" s="22"/>
    </row>
    <row r="698" spans="5:8" x14ac:dyDescent="0.2">
      <c r="E698" s="22"/>
      <c r="F698" s="22"/>
      <c r="G698" s="22"/>
      <c r="H698" s="22"/>
    </row>
    <row r="699" spans="5:8" x14ac:dyDescent="0.2">
      <c r="E699" s="21"/>
      <c r="F699" s="21"/>
      <c r="G699" s="21"/>
      <c r="H699" s="21"/>
    </row>
    <row r="700" spans="5:8" x14ac:dyDescent="0.2">
      <c r="E700" s="22"/>
      <c r="F700" s="22"/>
      <c r="G700" s="22"/>
      <c r="H700" s="22"/>
    </row>
    <row r="701" spans="5:8" x14ac:dyDescent="0.2">
      <c r="E701" s="22"/>
      <c r="F701" s="22"/>
      <c r="G701" s="22"/>
      <c r="H701" s="22"/>
    </row>
    <row r="702" spans="5:8" x14ac:dyDescent="0.2">
      <c r="E702" s="22"/>
      <c r="F702" s="22"/>
      <c r="G702" s="22"/>
      <c r="H702" s="22"/>
    </row>
    <row r="703" spans="5:8" x14ac:dyDescent="0.2">
      <c r="E703" s="22"/>
      <c r="F703" s="22"/>
      <c r="G703" s="22"/>
      <c r="H703" s="22"/>
    </row>
    <row r="704" spans="5:8" x14ac:dyDescent="0.2">
      <c r="E704" s="22"/>
      <c r="F704" s="22"/>
      <c r="G704" s="22"/>
      <c r="H704" s="22"/>
    </row>
    <row r="705" spans="5:8" x14ac:dyDescent="0.2">
      <c r="E705" s="22"/>
      <c r="F705" s="22"/>
      <c r="G705" s="22"/>
      <c r="H705" s="22"/>
    </row>
    <row r="706" spans="5:8" x14ac:dyDescent="0.2">
      <c r="E706" s="22"/>
      <c r="F706" s="22"/>
      <c r="G706" s="22"/>
      <c r="H706" s="22"/>
    </row>
    <row r="707" spans="5:8" x14ac:dyDescent="0.2">
      <c r="E707" s="22"/>
      <c r="F707" s="22"/>
      <c r="G707" s="22"/>
      <c r="H707" s="22"/>
    </row>
    <row r="708" spans="5:8" x14ac:dyDescent="0.2">
      <c r="E708" s="22"/>
      <c r="F708" s="22"/>
      <c r="G708" s="22"/>
      <c r="H708" s="22"/>
    </row>
    <row r="709" spans="5:8" x14ac:dyDescent="0.2">
      <c r="E709" s="22"/>
      <c r="F709" s="22"/>
      <c r="G709" s="22"/>
      <c r="H709" s="22"/>
    </row>
    <row r="710" spans="5:8" x14ac:dyDescent="0.2">
      <c r="E710" s="22"/>
      <c r="F710" s="22"/>
      <c r="G710" s="22"/>
      <c r="H710" s="22"/>
    </row>
    <row r="711" spans="5:8" x14ac:dyDescent="0.2">
      <c r="E711" s="22"/>
      <c r="F711" s="22"/>
      <c r="G711" s="22"/>
      <c r="H711" s="22"/>
    </row>
    <row r="712" spans="5:8" x14ac:dyDescent="0.2">
      <c r="E712" s="22"/>
      <c r="F712" s="22"/>
      <c r="G712" s="22"/>
      <c r="H712" s="22"/>
    </row>
    <row r="713" spans="5:8" x14ac:dyDescent="0.2">
      <c r="E713" s="22"/>
      <c r="F713" s="22"/>
      <c r="G713" s="22"/>
      <c r="H713" s="22"/>
    </row>
    <row r="714" spans="5:8" x14ac:dyDescent="0.2">
      <c r="E714" s="22"/>
      <c r="F714" s="22"/>
      <c r="G714" s="22"/>
      <c r="H714" s="22"/>
    </row>
    <row r="715" spans="5:8" x14ac:dyDescent="0.2">
      <c r="E715" s="22"/>
      <c r="F715" s="22"/>
      <c r="G715" s="22"/>
      <c r="H715" s="22"/>
    </row>
    <row r="716" spans="5:8" x14ac:dyDescent="0.2">
      <c r="E716" s="22"/>
      <c r="F716" s="22"/>
      <c r="G716" s="22"/>
      <c r="H716" s="22"/>
    </row>
    <row r="717" spans="5:8" x14ac:dyDescent="0.2">
      <c r="E717" s="22"/>
      <c r="F717" s="22"/>
      <c r="G717" s="22"/>
      <c r="H717" s="22"/>
    </row>
    <row r="718" spans="5:8" x14ac:dyDescent="0.2">
      <c r="E718" s="22"/>
      <c r="F718" s="22"/>
      <c r="G718" s="22"/>
      <c r="H718" s="22"/>
    </row>
    <row r="719" spans="5:8" x14ac:dyDescent="0.2">
      <c r="E719" s="22"/>
      <c r="F719" s="22"/>
      <c r="G719" s="22"/>
      <c r="H719" s="22"/>
    </row>
    <row r="720" spans="5:8" x14ac:dyDescent="0.2">
      <c r="E720" s="22"/>
      <c r="F720" s="22"/>
      <c r="G720" s="22"/>
      <c r="H720" s="22"/>
    </row>
    <row r="721" spans="5:8" x14ac:dyDescent="0.2">
      <c r="E721" s="22"/>
      <c r="F721" s="22"/>
      <c r="G721" s="22"/>
      <c r="H721" s="22"/>
    </row>
    <row r="722" spans="5:8" x14ac:dyDescent="0.2">
      <c r="E722" s="22"/>
      <c r="F722" s="22"/>
      <c r="G722" s="22"/>
      <c r="H722" s="22"/>
    </row>
    <row r="723" spans="5:8" x14ac:dyDescent="0.2">
      <c r="E723" s="22"/>
      <c r="F723" s="22"/>
      <c r="G723" s="22"/>
      <c r="H723" s="22"/>
    </row>
    <row r="724" spans="5:8" x14ac:dyDescent="0.2">
      <c r="E724" s="22"/>
      <c r="F724" s="22"/>
      <c r="G724" s="22"/>
      <c r="H724" s="22"/>
    </row>
    <row r="725" spans="5:8" x14ac:dyDescent="0.2">
      <c r="E725" s="22"/>
      <c r="F725" s="22"/>
      <c r="G725" s="22"/>
      <c r="H725" s="22"/>
    </row>
    <row r="726" spans="5:8" x14ac:dyDescent="0.2">
      <c r="E726" s="22"/>
      <c r="F726" s="22"/>
      <c r="G726" s="22"/>
      <c r="H726" s="22"/>
    </row>
    <row r="727" spans="5:8" x14ac:dyDescent="0.2">
      <c r="E727" s="22"/>
      <c r="F727" s="22"/>
      <c r="G727" s="22"/>
      <c r="H727" s="22"/>
    </row>
    <row r="728" spans="5:8" x14ac:dyDescent="0.2">
      <c r="E728" s="22"/>
      <c r="F728" s="22"/>
      <c r="G728" s="22"/>
      <c r="H728" s="22"/>
    </row>
    <row r="729" spans="5:8" x14ac:dyDescent="0.2">
      <c r="E729" s="22"/>
      <c r="F729" s="22"/>
      <c r="G729" s="22"/>
      <c r="H729" s="22"/>
    </row>
    <row r="730" spans="5:8" x14ac:dyDescent="0.2">
      <c r="E730" s="22"/>
      <c r="F730" s="22"/>
      <c r="G730" s="22"/>
      <c r="H730" s="22"/>
    </row>
    <row r="731" spans="5:8" x14ac:dyDescent="0.2">
      <c r="E731" s="21"/>
      <c r="F731" s="21"/>
      <c r="G731" s="21"/>
      <c r="H731" s="21"/>
    </row>
    <row r="732" spans="5:8" x14ac:dyDescent="0.2">
      <c r="E732" s="22"/>
      <c r="F732" s="22"/>
      <c r="G732" s="22"/>
      <c r="H732" s="22"/>
    </row>
    <row r="733" spans="5:8" x14ac:dyDescent="0.2">
      <c r="E733" s="21"/>
      <c r="F733" s="21"/>
      <c r="G733" s="21"/>
      <c r="H733" s="21"/>
    </row>
    <row r="734" spans="5:8" x14ac:dyDescent="0.2">
      <c r="E734" s="22"/>
      <c r="F734" s="22"/>
      <c r="G734" s="22"/>
      <c r="H734" s="22"/>
    </row>
    <row r="735" spans="5:8" x14ac:dyDescent="0.2">
      <c r="E735" s="22"/>
      <c r="F735" s="22"/>
      <c r="G735" s="22"/>
      <c r="H735" s="22"/>
    </row>
    <row r="736" spans="5:8" x14ac:dyDescent="0.2">
      <c r="E736" s="22"/>
      <c r="F736" s="22"/>
      <c r="G736" s="22"/>
      <c r="H736" s="22"/>
    </row>
    <row r="737" spans="5:8" x14ac:dyDescent="0.2">
      <c r="E737" s="22"/>
      <c r="F737" s="22"/>
      <c r="G737" s="22"/>
      <c r="H737" s="22"/>
    </row>
    <row r="738" spans="5:8" x14ac:dyDescent="0.2">
      <c r="E738" s="21"/>
      <c r="F738" s="21"/>
      <c r="G738" s="21"/>
      <c r="H738" s="21"/>
    </row>
    <row r="739" spans="5:8" x14ac:dyDescent="0.2">
      <c r="E739" s="22"/>
      <c r="F739" s="22"/>
      <c r="G739" s="22"/>
      <c r="H739" s="22"/>
    </row>
    <row r="740" spans="5:8" x14ac:dyDescent="0.2">
      <c r="E740" s="22"/>
      <c r="F740" s="22"/>
      <c r="G740" s="22"/>
      <c r="H740" s="22"/>
    </row>
    <row r="741" spans="5:8" x14ac:dyDescent="0.2">
      <c r="E741" s="22"/>
      <c r="F741" s="22"/>
      <c r="G741" s="22"/>
      <c r="H741" s="22"/>
    </row>
    <row r="742" spans="5:8" x14ac:dyDescent="0.2">
      <c r="E742" s="21"/>
      <c r="F742" s="21"/>
      <c r="G742" s="21"/>
      <c r="H742" s="21"/>
    </row>
    <row r="743" spans="5:8" x14ac:dyDescent="0.2">
      <c r="E743" s="22"/>
      <c r="F743" s="22"/>
      <c r="G743" s="22"/>
      <c r="H743" s="22"/>
    </row>
    <row r="744" spans="5:8" x14ac:dyDescent="0.2">
      <c r="E744" s="22"/>
      <c r="F744" s="22"/>
      <c r="G744" s="22"/>
      <c r="H744" s="22"/>
    </row>
    <row r="745" spans="5:8" x14ac:dyDescent="0.2">
      <c r="E745" s="22"/>
      <c r="F745" s="22"/>
      <c r="G745" s="22"/>
      <c r="H745" s="22"/>
    </row>
    <row r="746" spans="5:8" x14ac:dyDescent="0.2">
      <c r="E746" s="22"/>
      <c r="F746" s="22"/>
      <c r="G746" s="22"/>
      <c r="H746" s="22"/>
    </row>
    <row r="747" spans="5:8" x14ac:dyDescent="0.2">
      <c r="E747" s="22"/>
      <c r="F747" s="22"/>
      <c r="G747" s="22"/>
      <c r="H747" s="22"/>
    </row>
    <row r="748" spans="5:8" x14ac:dyDescent="0.2">
      <c r="E748" s="22"/>
      <c r="F748" s="22"/>
      <c r="G748" s="22"/>
      <c r="H748" s="22"/>
    </row>
    <row r="749" spans="5:8" x14ac:dyDescent="0.2">
      <c r="E749" s="22"/>
      <c r="F749" s="22"/>
      <c r="G749" s="22"/>
      <c r="H749" s="22"/>
    </row>
    <row r="750" spans="5:8" x14ac:dyDescent="0.2">
      <c r="E750" s="22"/>
      <c r="F750" s="22"/>
      <c r="G750" s="22"/>
      <c r="H750" s="22"/>
    </row>
    <row r="751" spans="5:8" x14ac:dyDescent="0.2">
      <c r="E751" s="22"/>
      <c r="F751" s="22"/>
      <c r="G751" s="22"/>
      <c r="H751" s="22"/>
    </row>
    <row r="752" spans="5:8" x14ac:dyDescent="0.2">
      <c r="E752" s="22"/>
      <c r="F752" s="22"/>
      <c r="G752" s="22"/>
      <c r="H752" s="22"/>
    </row>
    <row r="753" spans="5:8" x14ac:dyDescent="0.2">
      <c r="E753" s="22"/>
      <c r="F753" s="22"/>
      <c r="G753" s="22"/>
      <c r="H753" s="22"/>
    </row>
    <row r="754" spans="5:8" x14ac:dyDescent="0.2">
      <c r="E754" s="22"/>
      <c r="F754" s="22"/>
      <c r="G754" s="22"/>
      <c r="H754" s="22"/>
    </row>
    <row r="755" spans="5:8" x14ac:dyDescent="0.2">
      <c r="E755" s="23"/>
      <c r="F755" s="23"/>
      <c r="G755" s="23"/>
      <c r="H755" s="2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33"/>
  <sheetViews>
    <sheetView zoomScaleNormal="100" workbookViewId="0"/>
  </sheetViews>
  <sheetFormatPr defaultRowHeight="10.5" x14ac:dyDescent="0.15"/>
  <cols>
    <col min="1" max="1" width="12.1640625" style="1" bestFit="1" customWidth="1"/>
    <col min="2" max="2" width="22.33203125" style="1" bestFit="1" customWidth="1"/>
    <col min="3" max="3" width="14.1640625" style="1" customWidth="1"/>
    <col min="4" max="4" width="9.33203125" style="1"/>
    <col min="5" max="5" width="3.5" style="1" bestFit="1" customWidth="1"/>
    <col min="6" max="7" width="3.5" style="1" customWidth="1"/>
    <col min="8" max="8" width="17.83203125" style="1" bestFit="1" customWidth="1"/>
    <col min="9" max="9" width="9.33203125" style="1"/>
    <col min="10" max="11" width="3.5" style="1" customWidth="1"/>
    <col min="12" max="12" width="42.83203125" style="1" bestFit="1" customWidth="1"/>
    <col min="13" max="13" width="4.1640625" style="1" bestFit="1" customWidth="1"/>
    <col min="14" max="14" width="4.5" style="1" customWidth="1"/>
    <col min="15" max="15" width="14.1640625" style="1" customWidth="1"/>
    <col min="16" max="17" width="9.33203125" style="1"/>
    <col min="18" max="18" width="34.6640625" style="1" bestFit="1" customWidth="1"/>
    <col min="19" max="19" width="9.33203125" style="1"/>
    <col min="20" max="20" width="2.5" style="1" customWidth="1"/>
    <col min="21" max="16384" width="9.33203125" style="1"/>
  </cols>
  <sheetData>
    <row r="1" spans="1:19" s="4" customFormat="1" x14ac:dyDescent="0.15">
      <c r="B1" s="149" t="s">
        <v>21</v>
      </c>
      <c r="C1" s="149"/>
      <c r="H1" s="149" t="s">
        <v>85</v>
      </c>
      <c r="I1" s="149"/>
      <c r="L1" s="149" t="s">
        <v>84</v>
      </c>
      <c r="M1" s="149"/>
      <c r="O1" s="149"/>
      <c r="P1" s="149"/>
      <c r="R1" s="149"/>
      <c r="S1" s="149"/>
    </row>
    <row r="3" spans="1:19" x14ac:dyDescent="0.15">
      <c r="A3" s="8" t="s">
        <v>134</v>
      </c>
      <c r="B3" s="1" t="s">
        <v>49</v>
      </c>
      <c r="C3" s="17" t="s">
        <v>18</v>
      </c>
      <c r="D3" s="8" t="s">
        <v>54</v>
      </c>
      <c r="E3" s="9">
        <v>1</v>
      </c>
      <c r="F3" s="9"/>
      <c r="G3" s="9">
        <v>1</v>
      </c>
      <c r="H3" s="1" t="s">
        <v>83</v>
      </c>
      <c r="I3" s="1" t="s">
        <v>43</v>
      </c>
      <c r="K3" s="1">
        <v>1</v>
      </c>
      <c r="L3" s="1" t="s">
        <v>67</v>
      </c>
      <c r="M3" s="1" t="s">
        <v>68</v>
      </c>
      <c r="N3" s="13">
        <v>2</v>
      </c>
      <c r="O3" s="1" t="s">
        <v>60</v>
      </c>
      <c r="P3" s="1">
        <v>3</v>
      </c>
      <c r="Q3" s="1">
        <v>11</v>
      </c>
      <c r="R3" s="1" t="str">
        <f>""</f>
        <v/>
      </c>
      <c r="S3" s="1">
        <v>7</v>
      </c>
    </row>
    <row r="4" spans="1:19" x14ac:dyDescent="0.15">
      <c r="A4" s="8" t="s">
        <v>135</v>
      </c>
      <c r="B4" s="1" t="s">
        <v>104</v>
      </c>
      <c r="C4" s="17" t="s">
        <v>105</v>
      </c>
      <c r="D4" s="8" t="s">
        <v>108</v>
      </c>
      <c r="E4" s="9">
        <v>2</v>
      </c>
      <c r="F4" s="9"/>
      <c r="G4" s="9">
        <v>2</v>
      </c>
      <c r="H4" s="1" t="s">
        <v>69</v>
      </c>
      <c r="I4" s="1" t="s">
        <v>70</v>
      </c>
      <c r="K4" s="1">
        <v>2</v>
      </c>
      <c r="L4" s="7" t="s">
        <v>30</v>
      </c>
      <c r="M4" s="1" t="s">
        <v>35</v>
      </c>
      <c r="N4" s="13">
        <v>3</v>
      </c>
      <c r="O4" s="1" t="s">
        <v>19</v>
      </c>
      <c r="P4" s="1" t="s">
        <v>70</v>
      </c>
      <c r="Q4" s="1" t="s">
        <v>56</v>
      </c>
      <c r="R4" s="1" t="s">
        <v>61</v>
      </c>
      <c r="S4" s="1" t="s">
        <v>4</v>
      </c>
    </row>
    <row r="5" spans="1:19" x14ac:dyDescent="0.15">
      <c r="A5" s="8" t="s">
        <v>136</v>
      </c>
      <c r="B5" s="1" t="s">
        <v>106</v>
      </c>
      <c r="C5" s="17" t="s">
        <v>107</v>
      </c>
      <c r="D5" s="8" t="s">
        <v>109</v>
      </c>
      <c r="E5" s="9">
        <v>3</v>
      </c>
      <c r="F5" s="9"/>
      <c r="G5" s="9"/>
      <c r="K5" s="1">
        <v>3</v>
      </c>
      <c r="L5" s="7" t="s">
        <v>12</v>
      </c>
      <c r="M5" s="1" t="s">
        <v>36</v>
      </c>
      <c r="N5" s="13">
        <v>4</v>
      </c>
      <c r="O5" s="1" t="s">
        <v>20</v>
      </c>
      <c r="P5" s="1" t="s">
        <v>94</v>
      </c>
      <c r="Q5" s="1" t="s">
        <v>57</v>
      </c>
      <c r="R5" s="1" t="s">
        <v>62</v>
      </c>
      <c r="S5" s="1" t="s">
        <v>5</v>
      </c>
    </row>
    <row r="6" spans="1:19" x14ac:dyDescent="0.15">
      <c r="A6" s="8" t="s">
        <v>137</v>
      </c>
      <c r="B6" s="1" t="s">
        <v>128</v>
      </c>
      <c r="C6" s="17" t="s">
        <v>129</v>
      </c>
      <c r="D6" s="8" t="s">
        <v>130</v>
      </c>
      <c r="E6" s="9">
        <v>4</v>
      </c>
      <c r="F6" s="9"/>
      <c r="G6" s="9"/>
      <c r="K6" s="1">
        <v>4</v>
      </c>
      <c r="L6" s="7" t="s">
        <v>11</v>
      </c>
      <c r="M6" s="1" t="s">
        <v>37</v>
      </c>
      <c r="N6" s="13">
        <v>5</v>
      </c>
      <c r="O6" s="1" t="s">
        <v>65</v>
      </c>
      <c r="P6" s="1" t="s">
        <v>79</v>
      </c>
      <c r="Q6" s="1" t="s">
        <v>58</v>
      </c>
      <c r="R6" s="1" t="s">
        <v>63</v>
      </c>
      <c r="S6" s="1" t="s">
        <v>6</v>
      </c>
    </row>
    <row r="7" spans="1:19" x14ac:dyDescent="0.15">
      <c r="A7" s="8" t="s">
        <v>138</v>
      </c>
      <c r="B7" s="1" t="s">
        <v>131</v>
      </c>
      <c r="C7" s="17" t="s">
        <v>132</v>
      </c>
      <c r="D7" s="8" t="s">
        <v>133</v>
      </c>
      <c r="E7" s="9">
        <v>5</v>
      </c>
      <c r="F7" s="9"/>
      <c r="G7" s="9"/>
      <c r="K7" s="1">
        <v>5</v>
      </c>
      <c r="L7" s="7" t="s">
        <v>73</v>
      </c>
      <c r="M7" s="1" t="s">
        <v>38</v>
      </c>
      <c r="N7" s="13">
        <v>6</v>
      </c>
      <c r="O7" s="1" t="s">
        <v>66</v>
      </c>
      <c r="P7" s="1" t="s">
        <v>55</v>
      </c>
      <c r="Q7" s="1" t="s">
        <v>59</v>
      </c>
      <c r="R7" s="1" t="s">
        <v>64</v>
      </c>
      <c r="S7" s="1" t="s">
        <v>7</v>
      </c>
    </row>
    <row r="8" spans="1:19" x14ac:dyDescent="0.15">
      <c r="A8" s="8" t="s">
        <v>139</v>
      </c>
      <c r="B8" s="1" t="s">
        <v>140</v>
      </c>
      <c r="C8" s="3" t="s">
        <v>142</v>
      </c>
      <c r="D8" s="8" t="s">
        <v>141</v>
      </c>
      <c r="E8" s="9">
        <v>6</v>
      </c>
      <c r="F8" s="9"/>
      <c r="G8" s="9"/>
      <c r="K8" s="1">
        <v>6</v>
      </c>
      <c r="L8" s="7" t="s">
        <v>29</v>
      </c>
      <c r="M8" s="1" t="s">
        <v>39</v>
      </c>
      <c r="N8" s="13">
        <v>7</v>
      </c>
      <c r="O8" s="1" t="s">
        <v>14</v>
      </c>
      <c r="P8" s="1" t="s">
        <v>68</v>
      </c>
      <c r="Q8" s="1" t="s">
        <v>15</v>
      </c>
      <c r="R8" s="1" t="s">
        <v>16</v>
      </c>
      <c r="S8" s="1" t="s">
        <v>8</v>
      </c>
    </row>
    <row r="9" spans="1:19" x14ac:dyDescent="0.15">
      <c r="A9" s="8" t="s">
        <v>143</v>
      </c>
      <c r="B9" s="1" t="s">
        <v>146</v>
      </c>
      <c r="C9" s="17" t="s">
        <v>144</v>
      </c>
      <c r="D9" s="8" t="s">
        <v>145</v>
      </c>
      <c r="E9" s="9">
        <v>7</v>
      </c>
      <c r="F9" s="9"/>
      <c r="G9" s="9"/>
      <c r="K9" s="1">
        <v>7</v>
      </c>
      <c r="L9" s="7" t="s">
        <v>74</v>
      </c>
      <c r="M9" s="1" t="s">
        <v>70</v>
      </c>
      <c r="N9" s="13">
        <v>8</v>
      </c>
    </row>
    <row r="10" spans="1:19" x14ac:dyDescent="0.15">
      <c r="A10" s="8" t="s">
        <v>158</v>
      </c>
      <c r="B10" s="1" t="s">
        <v>159</v>
      </c>
      <c r="C10" s="18" t="s">
        <v>160</v>
      </c>
      <c r="D10" s="8" t="s">
        <v>161</v>
      </c>
      <c r="E10" s="9">
        <v>8</v>
      </c>
      <c r="F10" s="9"/>
      <c r="G10" s="9"/>
      <c r="K10" s="1">
        <v>8</v>
      </c>
      <c r="L10" s="7" t="s">
        <v>86</v>
      </c>
      <c r="M10" s="1" t="s">
        <v>40</v>
      </c>
      <c r="N10" s="13">
        <v>9</v>
      </c>
    </row>
    <row r="11" spans="1:19" x14ac:dyDescent="0.15">
      <c r="A11" s="8" t="s">
        <v>162</v>
      </c>
      <c r="B11" s="1" t="s">
        <v>163</v>
      </c>
      <c r="C11" s="18" t="s">
        <v>164</v>
      </c>
      <c r="D11" s="19">
        <v>42705</v>
      </c>
      <c r="E11" s="9">
        <v>9</v>
      </c>
      <c r="F11" s="9"/>
      <c r="G11" s="9"/>
      <c r="K11" s="1">
        <v>9</v>
      </c>
      <c r="L11" s="7" t="s">
        <v>87</v>
      </c>
      <c r="M11" s="1" t="s">
        <v>41</v>
      </c>
      <c r="N11" s="13">
        <v>10</v>
      </c>
    </row>
    <row r="12" spans="1:19" x14ac:dyDescent="0.15">
      <c r="A12" s="8" t="s">
        <v>165</v>
      </c>
      <c r="B12" s="1" t="s">
        <v>166</v>
      </c>
      <c r="C12" s="3" t="s">
        <v>167</v>
      </c>
      <c r="D12" s="8" t="s">
        <v>168</v>
      </c>
      <c r="E12" s="9">
        <v>10</v>
      </c>
      <c r="F12" s="9"/>
      <c r="G12" s="9"/>
      <c r="K12" s="1">
        <v>10</v>
      </c>
      <c r="L12" s="7" t="s">
        <v>88</v>
      </c>
      <c r="M12" s="1" t="s">
        <v>42</v>
      </c>
      <c r="N12" s="13">
        <v>11</v>
      </c>
    </row>
    <row r="13" spans="1:19" x14ac:dyDescent="0.15">
      <c r="A13" s="8" t="s">
        <v>169</v>
      </c>
      <c r="B13" s="1" t="s">
        <v>172</v>
      </c>
      <c r="C13" s="17" t="s">
        <v>170</v>
      </c>
      <c r="D13" s="8" t="s">
        <v>171</v>
      </c>
      <c r="E13" s="9">
        <v>11</v>
      </c>
      <c r="F13" s="9"/>
      <c r="G13" s="9"/>
      <c r="K13" s="1">
        <v>11</v>
      </c>
      <c r="L13" s="7" t="s">
        <v>89</v>
      </c>
      <c r="M13" s="1" t="s">
        <v>43</v>
      </c>
      <c r="N13" s="13">
        <v>12</v>
      </c>
    </row>
    <row r="14" spans="1:19" x14ac:dyDescent="0.15">
      <c r="A14" s="8" t="s">
        <v>271</v>
      </c>
      <c r="B14" s="1" t="s">
        <v>279</v>
      </c>
      <c r="C14" s="18" t="s">
        <v>281</v>
      </c>
      <c r="D14" s="8" t="s">
        <v>286</v>
      </c>
      <c r="E14" s="9">
        <v>12</v>
      </c>
      <c r="F14" s="9"/>
      <c r="G14" s="9"/>
      <c r="K14" s="1">
        <v>12</v>
      </c>
      <c r="L14" s="7" t="s">
        <v>90</v>
      </c>
      <c r="M14" s="1" t="s">
        <v>44</v>
      </c>
      <c r="N14" s="13">
        <v>13</v>
      </c>
    </row>
    <row r="15" spans="1:19" x14ac:dyDescent="0.15">
      <c r="A15" s="8" t="s">
        <v>272</v>
      </c>
      <c r="B15" s="1" t="s">
        <v>278</v>
      </c>
      <c r="C15" s="18" t="s">
        <v>282</v>
      </c>
      <c r="D15" s="8" t="s">
        <v>287</v>
      </c>
      <c r="E15" s="9">
        <v>13</v>
      </c>
      <c r="F15" s="9"/>
      <c r="G15" s="9"/>
      <c r="K15" s="1">
        <v>13</v>
      </c>
      <c r="L15" s="7" t="s">
        <v>31</v>
      </c>
      <c r="M15" s="1" t="s">
        <v>45</v>
      </c>
      <c r="N15" s="13">
        <v>14</v>
      </c>
      <c r="R15" s="149" t="s">
        <v>92</v>
      </c>
      <c r="S15" s="149"/>
    </row>
    <row r="16" spans="1:19" x14ac:dyDescent="0.15">
      <c r="A16" s="8" t="s">
        <v>274</v>
      </c>
      <c r="B16" s="1" t="s">
        <v>277</v>
      </c>
      <c r="C16" s="3" t="s">
        <v>283</v>
      </c>
      <c r="D16" s="8" t="s">
        <v>288</v>
      </c>
      <c r="E16" s="9">
        <v>14</v>
      </c>
      <c r="F16" s="9"/>
      <c r="G16" s="9"/>
      <c r="K16" s="1">
        <v>14</v>
      </c>
      <c r="L16" s="7" t="s">
        <v>91</v>
      </c>
      <c r="M16" s="1" t="s">
        <v>75</v>
      </c>
      <c r="N16" s="13">
        <v>15</v>
      </c>
    </row>
    <row r="17" spans="1:20" x14ac:dyDescent="0.15">
      <c r="A17" s="8" t="s">
        <v>273</v>
      </c>
      <c r="B17" s="1" t="s">
        <v>276</v>
      </c>
      <c r="C17" s="17" t="s">
        <v>284</v>
      </c>
      <c r="D17" s="8" t="s">
        <v>289</v>
      </c>
      <c r="E17" s="9">
        <v>15</v>
      </c>
      <c r="F17" s="9"/>
      <c r="G17" s="9"/>
      <c r="K17" s="1">
        <v>15</v>
      </c>
      <c r="L17" s="7" t="s">
        <v>51</v>
      </c>
      <c r="M17" s="1" t="s">
        <v>76</v>
      </c>
      <c r="N17" s="13">
        <v>16</v>
      </c>
      <c r="R17" s="1" t="s">
        <v>157</v>
      </c>
      <c r="S17" s="12" t="s">
        <v>124</v>
      </c>
    </row>
    <row r="18" spans="1:20" ht="12.75" x14ac:dyDescent="0.2">
      <c r="A18" s="8" t="s">
        <v>275</v>
      </c>
      <c r="B18" s="1" t="s">
        <v>280</v>
      </c>
      <c r="C18" s="18" t="s">
        <v>285</v>
      </c>
      <c r="D18" s="8" t="s">
        <v>290</v>
      </c>
      <c r="E18" s="9">
        <v>16</v>
      </c>
      <c r="F18" s="9"/>
      <c r="G18" s="9"/>
      <c r="K18" s="1">
        <v>16</v>
      </c>
      <c r="L18" s="7" t="s">
        <v>52</v>
      </c>
      <c r="M18" s="1" t="s">
        <v>77</v>
      </c>
      <c r="N18" s="13">
        <v>17</v>
      </c>
      <c r="R18" s="1" t="s">
        <v>153</v>
      </c>
      <c r="S18" s="5" t="s">
        <v>147</v>
      </c>
      <c r="T18" s="16">
        <v>8</v>
      </c>
    </row>
    <row r="19" spans="1:20" ht="12.75" x14ac:dyDescent="0.2">
      <c r="A19" s="8" t="s">
        <v>406</v>
      </c>
      <c r="B19" s="1" t="s">
        <v>407</v>
      </c>
      <c r="C19" s="18" t="s">
        <v>408</v>
      </c>
      <c r="D19" s="8" t="s">
        <v>409</v>
      </c>
      <c r="E19" s="9">
        <v>17</v>
      </c>
      <c r="F19" s="9"/>
      <c r="G19" s="9"/>
      <c r="K19" s="1">
        <v>17</v>
      </c>
      <c r="L19" s="7" t="s">
        <v>53</v>
      </c>
      <c r="M19" s="1" t="s">
        <v>78</v>
      </c>
      <c r="N19" s="13">
        <v>18</v>
      </c>
      <c r="R19" s="1" t="s">
        <v>154</v>
      </c>
      <c r="S19" s="5" t="s">
        <v>148</v>
      </c>
      <c r="T19" s="16">
        <v>7</v>
      </c>
    </row>
    <row r="20" spans="1:20" ht="12.75" x14ac:dyDescent="0.2">
      <c r="E20" s="9"/>
      <c r="F20" s="9"/>
      <c r="G20" s="9"/>
      <c r="K20" s="1">
        <v>18</v>
      </c>
      <c r="L20" s="7" t="s">
        <v>22</v>
      </c>
      <c r="M20" s="1" t="s">
        <v>79</v>
      </c>
      <c r="N20" s="13">
        <v>19</v>
      </c>
      <c r="R20" s="1" t="s">
        <v>155</v>
      </c>
      <c r="S20" s="5" t="s">
        <v>149</v>
      </c>
      <c r="T20" s="16">
        <v>6</v>
      </c>
    </row>
    <row r="21" spans="1:20" ht="12.75" x14ac:dyDescent="0.2">
      <c r="E21" s="9"/>
      <c r="F21" s="9"/>
      <c r="G21" s="9"/>
      <c r="K21" s="1">
        <v>19</v>
      </c>
      <c r="L21" s="7" t="s">
        <v>32</v>
      </c>
      <c r="M21" s="1" t="s">
        <v>33</v>
      </c>
      <c r="N21" s="13">
        <v>20</v>
      </c>
      <c r="R21" s="1" t="s">
        <v>156</v>
      </c>
      <c r="S21" s="1" t="s">
        <v>150</v>
      </c>
      <c r="T21" s="16">
        <v>5</v>
      </c>
    </row>
    <row r="22" spans="1:20" x14ac:dyDescent="0.15">
      <c r="E22" s="9"/>
      <c r="F22" s="9"/>
      <c r="G22" s="9"/>
      <c r="K22" s="1">
        <v>20</v>
      </c>
      <c r="L22" s="7" t="s">
        <v>23</v>
      </c>
      <c r="M22" s="1" t="s">
        <v>80</v>
      </c>
      <c r="N22" s="13">
        <v>21</v>
      </c>
    </row>
    <row r="23" spans="1:20" x14ac:dyDescent="0.15">
      <c r="I23" s="2"/>
      <c r="K23" s="1">
        <v>21</v>
      </c>
      <c r="L23" s="7" t="s">
        <v>50</v>
      </c>
      <c r="M23" s="1" t="s">
        <v>81</v>
      </c>
      <c r="N23" s="13">
        <v>22</v>
      </c>
    </row>
    <row r="24" spans="1:20" x14ac:dyDescent="0.15">
      <c r="K24" s="1">
        <v>22</v>
      </c>
      <c r="L24" s="7" t="s">
        <v>24</v>
      </c>
      <c r="M24" s="1" t="s">
        <v>82</v>
      </c>
      <c r="N24" s="13">
        <v>23</v>
      </c>
    </row>
    <row r="25" spans="1:20" x14ac:dyDescent="0.15">
      <c r="K25" s="1">
        <v>23</v>
      </c>
      <c r="L25" s="7" t="s">
        <v>25</v>
      </c>
      <c r="M25" s="1">
        <v>5</v>
      </c>
      <c r="N25" s="13">
        <v>24</v>
      </c>
    </row>
    <row r="26" spans="1:20" x14ac:dyDescent="0.15">
      <c r="K26" s="1">
        <v>24</v>
      </c>
      <c r="L26" s="7" t="s">
        <v>26</v>
      </c>
      <c r="M26" s="1">
        <v>7</v>
      </c>
      <c r="N26" s="13">
        <v>25</v>
      </c>
    </row>
    <row r="27" spans="1:20" x14ac:dyDescent="0.15">
      <c r="K27" s="1">
        <v>25</v>
      </c>
      <c r="L27" s="7" t="s">
        <v>27</v>
      </c>
      <c r="M27" s="6" t="s">
        <v>1</v>
      </c>
      <c r="N27" s="13">
        <v>26</v>
      </c>
    </row>
    <row r="28" spans="1:20" x14ac:dyDescent="0.15">
      <c r="K28" s="1">
        <v>26</v>
      </c>
      <c r="L28" s="7" t="s">
        <v>28</v>
      </c>
      <c r="M28" s="6" t="s">
        <v>2</v>
      </c>
      <c r="N28" s="13">
        <v>27</v>
      </c>
    </row>
    <row r="29" spans="1:20" x14ac:dyDescent="0.15">
      <c r="K29" s="1">
        <v>27</v>
      </c>
      <c r="L29" s="7" t="s">
        <v>46</v>
      </c>
      <c r="M29" s="6" t="s">
        <v>3</v>
      </c>
      <c r="N29" s="13">
        <v>28</v>
      </c>
    </row>
    <row r="31" spans="1:20" x14ac:dyDescent="0.15">
      <c r="L31" s="3"/>
    </row>
    <row r="33" spans="9:9" x14ac:dyDescent="0.15">
      <c r="I33" s="2"/>
    </row>
  </sheetData>
  <mergeCells count="6">
    <mergeCell ref="R15:S15"/>
    <mergeCell ref="H1:I1"/>
    <mergeCell ref="B1:C1"/>
    <mergeCell ref="L1:M1"/>
    <mergeCell ref="O1:P1"/>
    <mergeCell ref="R1:S1"/>
  </mergeCells>
  <phoneticPr fontId="0" type="noConversion"/>
  <pageMargins left="0.39370078740157483" right="0.39370078740157483" top="0.39370078740157483" bottom="0.39370078740157483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Welcome</vt:lpstr>
      <vt:lpstr>NHS Region and Board</vt:lpstr>
      <vt:lpstr>Data region</vt:lpstr>
      <vt:lpstr>Band</vt:lpstr>
      <vt:lpstr>Data band</vt:lpstr>
      <vt:lpstr>List</vt:lpstr>
      <vt:lpstr>band</vt:lpstr>
      <vt:lpstr>bandcode</vt:lpstr>
      <vt:lpstr>bandcol</vt:lpstr>
      <vt:lpstr>bdata</vt:lpstr>
      <vt:lpstr>Date</vt:lpstr>
      <vt:lpstr>hb</vt:lpstr>
      <vt:lpstr>hbcode</vt:lpstr>
      <vt:lpstr>hbcol</vt:lpstr>
      <vt:lpstr>los</vt:lpstr>
      <vt:lpstr>LOSCODE</vt:lpstr>
      <vt:lpstr>loscode2</vt:lpstr>
      <vt:lpstr>loscode3</vt:lpstr>
      <vt:lpstr>loscode4</vt:lpstr>
      <vt:lpstr>List!Print_Area</vt:lpstr>
      <vt:lpstr>rdata</vt:lpstr>
      <vt:lpstr>wtehead</vt:lpstr>
      <vt:lpstr>wteheadcode</vt:lpstr>
      <vt:lpstr>year</vt:lpstr>
      <vt:lpstr>yearcode</vt:lpstr>
      <vt:lpstr>yearcode2</vt:lpstr>
    </vt:vector>
  </TitlesOfParts>
  <Company>NSS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stevew02</dc:creator>
  <cp:lastModifiedBy>benjat01</cp:lastModifiedBy>
  <cp:lastPrinted>2019-11-22T13:50:50Z</cp:lastPrinted>
  <dcterms:created xsi:type="dcterms:W3CDTF">2007-08-08T14:39:23Z</dcterms:created>
  <dcterms:modified xsi:type="dcterms:W3CDTF">2019-11-27T14:04:00Z</dcterms:modified>
</cp:coreProperties>
</file>